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<sst xmlns="http://schemas.openxmlformats.org/spreadsheetml/2006/main" count="83" uniqueCount="82">
  <si>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</si>
  <si>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</si>
  <si>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</si>
  <si>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</si>
  <si>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</si>
  <si>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</si>
  <si>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</si>
  <si>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</si>
  <si>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</si>
  <si>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</si>
  <si>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</si>
  <si>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</si>
  <si>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</si>
  <si>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</si>
  <si>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</si>
  <si>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</si>
  <si>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</si>
  <si>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</si>
  <si>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</si>
  <si>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</si>
  <si>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</si>
  <si>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</si>
  <si>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</si>
  <si>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</si>
  <si>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</si>
  <si>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</si>
  <si>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</si>
  <si>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</si>
  <si>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</si>
  <si>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</si>
  <si>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</si>
  <si>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</si>
  <si>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</si>
  <si>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</si>
  <si>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</si>
  <si>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</si>
  <si>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</si>
  <si>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</si>
  <si>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</si>
  <si>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</si>
  <si>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</si>
  <si>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</si>
  <si>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</si>
  <si>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</si>
  <si>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</si>
  <si>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</si>
  <si>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</si>
  <si>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</si>
  <si>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</si>
  <si>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</si>
  <si>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</si>
  <si>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</si>
  <si>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</si>
  <si>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</si>
  <si>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</si>
  <si>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</si>
  <si>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</si>
  <si>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</si>
  <si>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</si>
  <si>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</si>
  <si>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</si>
  <si>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</si>
  <si>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</si>
  <si>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</si>
  <si>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</si>
  <si>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</si>
  <si>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</si>
  <si>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</si>
  <si>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</si>
  <si>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</si>
  <si>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</si>
  <si>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</si>
  <si>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</si>
  <si>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</si>
  <si>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</si>
  <si>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</si>
  <si>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</si>
  <si>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</si>
  <si>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</si>
  <si>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</si>
  <si>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04/11/23 - VENCIMENTO 10/11/23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</si>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</sst>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172031</v>
      </c>
      <c r="C7" s="46">
        <f aca="true" t="shared" si="0" ref="C7:J7">+C8+C11</f>
        <v>145468</v>
      </c>
      <c r="D7" s="46">
        <f t="shared" si="0"/>
        <v>188343</v>
      </c>
      <c r="E7" s="46">
        <f t="shared" si="0"/>
        <v>93953</v>
      </c>
      <c r="F7" s="46">
        <f t="shared" si="0"/>
        <v>131257</v>
      </c>
      <c r="G7" s="46">
        <f t="shared" si="0"/>
        <v>141504</v>
      </c>
      <c r="H7" s="46">
        <f t="shared" si="0"/>
        <v>149326</v>
      </c>
      <c r="I7" s="46">
        <f t="shared" si="0"/>
        <v>197681</v>
      </c>
      <c r="J7" s="46">
        <f t="shared" si="0"/>
        <v>49350</v>
      </c>
      <c r="K7" s="38">
        <f aca="true" t="shared" si="1" ref="K7:K13">SUM(B7:J7)</f>
        <v>1268913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9899</v>
      </c>
      <c r="C8" s="44">
        <f t="shared" si="2"/>
        <v>11772</v>
      </c>
      <c r="D8" s="44">
        <f t="shared" si="2"/>
        <v>12037</v>
      </c>
      <c r="E8" s="44">
        <f t="shared" si="2"/>
        <v>7388</v>
      </c>
      <c r="F8" s="44">
        <f t="shared" si="2"/>
        <v>7305</v>
      </c>
      <c r="G8" s="44">
        <f t="shared" si="2"/>
        <v>5810</v>
      </c>
      <c r="H8" s="44">
        <f t="shared" si="2"/>
        <v>4192</v>
      </c>
      <c r="I8" s="44">
        <f t="shared" si="2"/>
        <v>10849</v>
      </c>
      <c r="J8" s="44">
        <f t="shared" si="2"/>
        <v>1447</v>
      </c>
      <c r="K8" s="38">
        <f t="shared" si="1"/>
        <v>70699</v>
      </c>
      <c r="L8"/>
      <c r="M8"/>
      <c r="N8"/>
    </row>
    <row r="9" spans="1:14" ht="16.5" customHeight="1">
      <c r="A9" s="22" t="s">
        <v>32</v>
      </c>
      <c r="B9" s="44">
        <v>9877</v>
      </c>
      <c r="C9" s="44">
        <v>11772</v>
      </c>
      <c r="D9" s="44">
        <v>12037</v>
      </c>
      <c r="E9" s="44">
        <v>7226</v>
      </c>
      <c r="F9" s="44">
        <v>7292</v>
      </c>
      <c r="G9" s="44">
        <v>5806</v>
      </c>
      <c r="H9" s="44">
        <v>4192</v>
      </c>
      <c r="I9" s="44">
        <v>10794</v>
      </c>
      <c r="J9" s="44">
        <v>1447</v>
      </c>
      <c r="K9" s="38">
        <f t="shared" si="1"/>
        <v>70443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0</v>
      </c>
      <c r="D10" s="44">
        <v>0</v>
      </c>
      <c r="E10" s="44">
        <v>162</v>
      </c>
      <c r="F10" s="44">
        <v>13</v>
      </c>
      <c r="G10" s="44">
        <v>4</v>
      </c>
      <c r="H10" s="44">
        <v>0</v>
      </c>
      <c r="I10" s="44">
        <v>55</v>
      </c>
      <c r="J10" s="44">
        <v>0</v>
      </c>
      <c r="K10" s="38">
        <f t="shared" si="1"/>
        <v>256</v>
      </c>
      <c r="L10"/>
      <c r="M10"/>
      <c r="N10"/>
    </row>
    <row r="11" spans="1:14" ht="16.5" customHeight="1">
      <c r="A11" s="43" t="s">
        <v>67</v>
      </c>
      <c r="B11" s="42">
        <v>162132</v>
      </c>
      <c r="C11" s="42">
        <v>133696</v>
      </c>
      <c r="D11" s="42">
        <v>176306</v>
      </c>
      <c r="E11" s="42">
        <v>86565</v>
      </c>
      <c r="F11" s="42">
        <v>123952</v>
      </c>
      <c r="G11" s="42">
        <v>135694</v>
      </c>
      <c r="H11" s="42">
        <v>145134</v>
      </c>
      <c r="I11" s="42">
        <v>186832</v>
      </c>
      <c r="J11" s="42">
        <v>47903</v>
      </c>
      <c r="K11" s="38">
        <f t="shared" si="1"/>
        <v>1198214</v>
      </c>
      <c r="L11" s="59"/>
      <c r="M11" s="59"/>
      <c r="N11" s="59"/>
    </row>
    <row r="12" spans="1:14" ht="16.5" customHeight="1">
      <c r="A12" s="22" t="s">
        <v>78</v>
      </c>
      <c r="B12" s="42">
        <v>13135</v>
      </c>
      <c r="C12" s="42">
        <v>11561</v>
      </c>
      <c r="D12" s="42">
        <v>14916</v>
      </c>
      <c r="E12" s="42">
        <v>8877</v>
      </c>
      <c r="F12" s="42">
        <v>8655</v>
      </c>
      <c r="G12" s="42">
        <v>7938</v>
      </c>
      <c r="H12" s="42">
        <v>7053</v>
      </c>
      <c r="I12" s="42">
        <v>10259</v>
      </c>
      <c r="J12" s="42">
        <v>2143</v>
      </c>
      <c r="K12" s="38">
        <f t="shared" si="1"/>
        <v>84537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148997</v>
      </c>
      <c r="C13" s="42">
        <f>+C11-C12</f>
        <v>122135</v>
      </c>
      <c r="D13" s="42">
        <f>+D11-D12</f>
        <v>161390</v>
      </c>
      <c r="E13" s="42">
        <f aca="true" t="shared" si="3" ref="E13:J13">+E11-E12</f>
        <v>77688</v>
      </c>
      <c r="F13" s="42">
        <f t="shared" si="3"/>
        <v>115297</v>
      </c>
      <c r="G13" s="42">
        <f t="shared" si="3"/>
        <v>127756</v>
      </c>
      <c r="H13" s="42">
        <f t="shared" si="3"/>
        <v>138081</v>
      </c>
      <c r="I13" s="42">
        <f t="shared" si="3"/>
        <v>176573</v>
      </c>
      <c r="J13" s="42">
        <f t="shared" si="3"/>
        <v>45760</v>
      </c>
      <c r="K13" s="38">
        <f t="shared" si="1"/>
        <v>1113677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1.505459021260661</v>
      </c>
      <c r="C18" s="39">
        <v>1.61157603438749</v>
      </c>
      <c r="D18" s="39">
        <v>1.378142107841155</v>
      </c>
      <c r="E18" s="39">
        <v>1.759613735838252</v>
      </c>
      <c r="F18" s="39">
        <v>1.322101724289016</v>
      </c>
      <c r="G18" s="39">
        <v>1.498415393712156</v>
      </c>
      <c r="H18" s="39">
        <v>1.70053199172287</v>
      </c>
      <c r="I18" s="39">
        <v>1.423458260546689</v>
      </c>
      <c r="J18" s="39">
        <v>1.310110108159307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1202316.31</v>
      </c>
      <c r="C20" s="36">
        <f aca="true" t="shared" si="4" ref="C20:J20">SUM(C21:C30)</f>
        <v>1205003.79</v>
      </c>
      <c r="D20" s="36">
        <f t="shared" si="4"/>
        <v>1477815.29</v>
      </c>
      <c r="E20" s="36">
        <f t="shared" si="4"/>
        <v>821203.49</v>
      </c>
      <c r="F20" s="36">
        <f t="shared" si="4"/>
        <v>905414.0300000001</v>
      </c>
      <c r="G20" s="36">
        <f t="shared" si="4"/>
        <v>1117694.25</v>
      </c>
      <c r="H20" s="36">
        <f t="shared" si="4"/>
        <v>1071834.59</v>
      </c>
      <c r="I20" s="36">
        <f t="shared" si="4"/>
        <v>1240357.5399999998</v>
      </c>
      <c r="J20" s="36">
        <f t="shared" si="4"/>
        <v>313823.07</v>
      </c>
      <c r="K20" s="36">
        <f aca="true" t="shared" si="5" ref="K20:K29">SUM(B20:J20)</f>
        <v>9355462.36</v>
      </c>
      <c r="L20"/>
      <c r="M20"/>
      <c r="N20"/>
    </row>
    <row r="21" spans="1:14" ht="16.5" customHeight="1">
      <c r="A21" s="35" t="s">
        <v>28</v>
      </c>
      <c r="B21" s="58">
        <f>ROUND((B15+B16)*B7,2)</f>
        <v>776702.76</v>
      </c>
      <c r="C21" s="58">
        <f>ROUND((C15+C16)*C7,2)</f>
        <v>721521.28</v>
      </c>
      <c r="D21" s="58">
        <f aca="true" t="shared" si="6" ref="D21:J21">ROUND((D15+D16)*D7,2)</f>
        <v>1035603.99</v>
      </c>
      <c r="E21" s="58">
        <f t="shared" si="6"/>
        <v>449151.71</v>
      </c>
      <c r="F21" s="58">
        <f t="shared" si="6"/>
        <v>664042.29</v>
      </c>
      <c r="G21" s="58">
        <f t="shared" si="6"/>
        <v>723127.89</v>
      </c>
      <c r="H21" s="58">
        <f t="shared" si="6"/>
        <v>607607.49</v>
      </c>
      <c r="I21" s="58">
        <f t="shared" si="6"/>
        <v>812508.45</v>
      </c>
      <c r="J21" s="58">
        <f t="shared" si="6"/>
        <v>229516.98</v>
      </c>
      <c r="K21" s="30">
        <f t="shared" si="5"/>
        <v>6019782.840000001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392591.42</v>
      </c>
      <c r="C22" s="30">
        <f t="shared" si="7"/>
        <v>441265.12</v>
      </c>
      <c r="D22" s="30">
        <f t="shared" si="7"/>
        <v>391605.48</v>
      </c>
      <c r="E22" s="30">
        <f t="shared" si="7"/>
        <v>341181.81</v>
      </c>
      <c r="F22" s="30">
        <f t="shared" si="7"/>
        <v>213889.17</v>
      </c>
      <c r="G22" s="30">
        <f t="shared" si="7"/>
        <v>360418.07</v>
      </c>
      <c r="H22" s="30">
        <f t="shared" si="7"/>
        <v>425648.49</v>
      </c>
      <c r="I22" s="30">
        <f t="shared" si="7"/>
        <v>344063.41</v>
      </c>
      <c r="J22" s="30">
        <f t="shared" si="7"/>
        <v>71175.54</v>
      </c>
      <c r="K22" s="30">
        <f t="shared" si="5"/>
        <v>2981838.51</v>
      </c>
      <c r="L22"/>
      <c r="M22"/>
      <c r="N22"/>
    </row>
    <row r="23" spans="1:14" ht="16.5" customHeight="1">
      <c r="A23" s="18" t="s">
        <v>26</v>
      </c>
      <c r="B23" s="30">
        <v>28585.47</v>
      </c>
      <c r="C23" s="30">
        <v>36073.27</v>
      </c>
      <c r="D23" s="30">
        <v>42095.52</v>
      </c>
      <c r="E23" s="30">
        <v>23673.55</v>
      </c>
      <c r="F23" s="30">
        <v>23796.06</v>
      </c>
      <c r="G23" s="30">
        <v>30140.81</v>
      </c>
      <c r="H23" s="30">
        <v>32784.79</v>
      </c>
      <c r="I23" s="30">
        <v>39575.95</v>
      </c>
      <c r="J23" s="30">
        <v>10497.17</v>
      </c>
      <c r="K23" s="30">
        <f t="shared" si="5"/>
        <v>267222.58999999997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1314.02</v>
      </c>
      <c r="C26" s="30">
        <v>1316.83</v>
      </c>
      <c r="D26" s="30">
        <v>1615.09</v>
      </c>
      <c r="E26" s="30">
        <v>897.58</v>
      </c>
      <c r="F26" s="30">
        <v>990.44</v>
      </c>
      <c r="G26" s="30">
        <v>1221.16</v>
      </c>
      <c r="H26" s="30">
        <v>1170.52</v>
      </c>
      <c r="I26" s="30">
        <v>1356.22</v>
      </c>
      <c r="J26" s="30">
        <v>343.28</v>
      </c>
      <c r="K26" s="30">
        <f t="shared" si="5"/>
        <v>10225.14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37857.24</v>
      </c>
      <c r="J29" s="30">
        <v>0</v>
      </c>
      <c r="K29" s="30">
        <f t="shared" si="5"/>
        <v>37857.24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-43458.8</v>
      </c>
      <c r="C32" s="30">
        <f t="shared" si="8"/>
        <v>-51796.8</v>
      </c>
      <c r="D32" s="30">
        <f t="shared" si="8"/>
        <v>-1121136.84</v>
      </c>
      <c r="E32" s="30">
        <f t="shared" si="8"/>
        <v>-31794.4</v>
      </c>
      <c r="F32" s="30">
        <f t="shared" si="8"/>
        <v>-32084.8</v>
      </c>
      <c r="G32" s="30">
        <f t="shared" si="8"/>
        <v>-25546.4</v>
      </c>
      <c r="H32" s="30">
        <f t="shared" si="8"/>
        <v>-711444.8</v>
      </c>
      <c r="I32" s="30">
        <f t="shared" si="8"/>
        <v>-47493.6</v>
      </c>
      <c r="J32" s="30">
        <f t="shared" si="8"/>
        <v>-229365.06</v>
      </c>
      <c r="K32" s="30">
        <f aca="true" t="shared" si="9" ref="K32:K40">SUM(B32:J32)</f>
        <v>-2294121.5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-43458.8</v>
      </c>
      <c r="C33" s="30">
        <f t="shared" si="10"/>
        <v>-51796.8</v>
      </c>
      <c r="D33" s="30">
        <f t="shared" si="10"/>
        <v>-52962.8</v>
      </c>
      <c r="E33" s="30">
        <f t="shared" si="10"/>
        <v>-31794.4</v>
      </c>
      <c r="F33" s="30">
        <f t="shared" si="10"/>
        <v>-32084.8</v>
      </c>
      <c r="G33" s="30">
        <f t="shared" si="10"/>
        <v>-25546.4</v>
      </c>
      <c r="H33" s="30">
        <f t="shared" si="10"/>
        <v>-18444.8</v>
      </c>
      <c r="I33" s="30">
        <f t="shared" si="10"/>
        <v>-47493.6</v>
      </c>
      <c r="J33" s="30">
        <f t="shared" si="10"/>
        <v>-6366.8</v>
      </c>
      <c r="K33" s="30">
        <f t="shared" si="9"/>
        <v>-309949.19999999995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-43458.8</v>
      </c>
      <c r="C34" s="30">
        <f t="shared" si="11"/>
        <v>-51796.8</v>
      </c>
      <c r="D34" s="30">
        <f t="shared" si="11"/>
        <v>-52962.8</v>
      </c>
      <c r="E34" s="30">
        <f t="shared" si="11"/>
        <v>-31794.4</v>
      </c>
      <c r="F34" s="30">
        <f t="shared" si="11"/>
        <v>-32084.8</v>
      </c>
      <c r="G34" s="30">
        <f t="shared" si="11"/>
        <v>-25546.4</v>
      </c>
      <c r="H34" s="30">
        <f t="shared" si="11"/>
        <v>-18444.8</v>
      </c>
      <c r="I34" s="30">
        <f t="shared" si="11"/>
        <v>-47493.6</v>
      </c>
      <c r="J34" s="30">
        <f t="shared" si="11"/>
        <v>-6366.8</v>
      </c>
      <c r="K34" s="30">
        <f t="shared" si="9"/>
        <v>-309949.19999999995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-1068174.04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-222998.26</v>
      </c>
      <c r="K38" s="30">
        <f t="shared" si="9"/>
        <v>-1984172.3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1158857.51</v>
      </c>
      <c r="C55" s="27">
        <f t="shared" si="15"/>
        <v>1153206.99</v>
      </c>
      <c r="D55" s="27">
        <f t="shared" si="15"/>
        <v>356678.44999999995</v>
      </c>
      <c r="E55" s="27">
        <f t="shared" si="15"/>
        <v>789409.09</v>
      </c>
      <c r="F55" s="27">
        <f t="shared" si="15"/>
        <v>873329.2300000001</v>
      </c>
      <c r="G55" s="27">
        <f t="shared" si="15"/>
        <v>1092147.85</v>
      </c>
      <c r="H55" s="27">
        <f t="shared" si="15"/>
        <v>360389.79000000004</v>
      </c>
      <c r="I55" s="27">
        <f t="shared" si="15"/>
        <v>1192863.9399999997</v>
      </c>
      <c r="J55" s="27">
        <f t="shared" si="15"/>
        <v>84458.01000000001</v>
      </c>
      <c r="K55" s="20">
        <f>SUM(B55:J55)</f>
        <v>7061340.86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1158857.51</v>
      </c>
      <c r="C61" s="10">
        <f t="shared" si="17"/>
        <v>1153206.99308546</v>
      </c>
      <c r="D61" s="10">
        <f t="shared" si="17"/>
        <v>356678.44562469004</v>
      </c>
      <c r="E61" s="10">
        <f t="shared" si="17"/>
        <v>789409.0883740579</v>
      </c>
      <c r="F61" s="10">
        <f t="shared" si="17"/>
        <v>873329.2265507161</v>
      </c>
      <c r="G61" s="10">
        <f t="shared" si="17"/>
        <v>1092147.8519898</v>
      </c>
      <c r="H61" s="10">
        <f t="shared" si="17"/>
        <v>360389.7851415379</v>
      </c>
      <c r="I61" s="10">
        <f>SUM(I62:I74)</f>
        <v>1192863.95</v>
      </c>
      <c r="J61" s="10">
        <f t="shared" si="17"/>
        <v>84458.00547858549</v>
      </c>
      <c r="K61" s="5">
        <f>SUM(K62:K74)</f>
        <v>7061340.856244847</v>
      </c>
      <c r="L61" s="9"/>
    </row>
    <row r="62" spans="1:12" ht="16.5" customHeight="1">
      <c r="A62" s="7" t="s">
        <v>56</v>
      </c>
      <c r="B62" s="8">
        <v>1015043.29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1015043.29</v>
      </c>
      <c r="L62"/>
    </row>
    <row r="63" spans="1:12" ht="16.5" customHeight="1">
      <c r="A63" s="7" t="s">
        <v>57</v>
      </c>
      <c r="B63" s="8">
        <v>143814.22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143814.22</v>
      </c>
      <c r="L63"/>
    </row>
    <row r="64" spans="1:12" ht="16.5" customHeight="1">
      <c r="A64" s="7" t="s">
        <v>4</v>
      </c>
      <c r="B64" s="6">
        <v>0</v>
      </c>
      <c r="C64" s="8">
        <v>1153206.99308546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1153206.99308546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356678.44562469004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356678.44562469004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789409.0883740579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789409.0883740579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873329.2265507161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873329.2265507161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1092147.8519898</v>
      </c>
      <c r="H68" s="6">
        <v>0</v>
      </c>
      <c r="I68" s="6">
        <v>0</v>
      </c>
      <c r="J68" s="6">
        <v>0</v>
      </c>
      <c r="K68" s="5">
        <f t="shared" si="18"/>
        <v>1092147.8519898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360389.7851415379</v>
      </c>
      <c r="I69" s="6">
        <v>0</v>
      </c>
      <c r="J69" s="6">
        <v>0</v>
      </c>
      <c r="K69" s="5">
        <f t="shared" si="18"/>
        <v>360389.7851415379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476191.29</v>
      </c>
      <c r="J71" s="6">
        <v>0</v>
      </c>
      <c r="K71" s="5">
        <f t="shared" si="18"/>
        <v>476191.29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716672.66</v>
      </c>
      <c r="J72" s="6">
        <v>0</v>
      </c>
      <c r="K72" s="5">
        <f t="shared" si="18"/>
        <v>716672.66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84458.00547858549</v>
      </c>
      <c r="K73" s="5">
        <f t="shared" si="18"/>
        <v>84458.00547858549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2023-11-10T18:28:48Z</dcterms:modified>
  <cp:category/>
  <cp:version/>
  <cp:contentType/>
  <cp:contentStatus/>
</cp:coreProperties>
</file>