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<sst xmlns="http://schemas.openxmlformats.org/spreadsheetml/2006/main" count="83" uniqueCount="82">
  <si>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</si>
  <si>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</si>
  <si>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</si>
  <si>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</si>
  <si>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</si>
  <si>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</si>
  <si>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</si>
  <si>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</si>
  <si>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</si>
  <si>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</si>
  <si>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</si>
  <si>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</si>
  <si>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</si>
  <si>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</si>
  <si>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</si>
  <si>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</si>
  <si>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</si>
  <si>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</si>
  <si>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</si>
  <si>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</si>
  <si>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</si>
  <si>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</si>
  <si>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</si>
  <si>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</si>
  <si>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</si>
  <si>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</si>
  <si>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</si>
  <si>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</si>
  <si>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</si>
  <si>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</si>
  <si>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</si>
  <si>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</si>
  <si>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</si>
  <si>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</si>
  <si>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</si>
  <si>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</si>
  <si>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</si>
  <si>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</si>
  <si>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</si>
  <si>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</si>
  <si>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</si>
  <si>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</si>
  <si>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</si>
  <si>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</si>
  <si>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</si>
  <si>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</si>
  <si>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</si>
  <si>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</si>
  <si>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</si>
  <si>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</si>
  <si>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</si>
  <si>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</si>
  <si>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</si>
  <si>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</si>
  <si>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</si>
  <si>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</si>
  <si>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</si>
  <si>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</si>
  <si>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</si>
  <si>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</si>
  <si>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</si>
  <si>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</si>
  <si>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</si>
  <si>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</si>
  <si>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</si>
  <si>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</si>
  <si>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</si>
  <si>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</si>
  <si>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</si>
  <si>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</si>
  <si>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</si>
  <si>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</si>
  <si>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</si>
  <si>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</si>
  <si>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</si>
  <si>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</si>
  <si>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</si>
  <si>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</si>
  <si>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</si>
  <si>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4. Remuneração Bruta do Operador (4.1 + 4.2 +....+ 4.9)</t>
  </si>
  <si>
    <t>OPERAÇÃO 03/11/23 - VENCIMENTO 10/11/23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</si>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</sst>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250544</v>
      </c>
      <c r="C7" s="46">
        <f aca="true" t="shared" si="0" ref="C7:J7">+C8+C11</f>
        <v>201685</v>
      </c>
      <c r="D7" s="46">
        <f t="shared" si="0"/>
        <v>266490</v>
      </c>
      <c r="E7" s="46">
        <f t="shared" si="0"/>
        <v>144271</v>
      </c>
      <c r="F7" s="46">
        <f t="shared" si="0"/>
        <v>186336</v>
      </c>
      <c r="G7" s="46">
        <f t="shared" si="0"/>
        <v>178921</v>
      </c>
      <c r="H7" s="46">
        <f t="shared" si="0"/>
        <v>177184</v>
      </c>
      <c r="I7" s="46">
        <f t="shared" si="0"/>
        <v>289146</v>
      </c>
      <c r="J7" s="46">
        <f t="shared" si="0"/>
        <v>96059</v>
      </c>
      <c r="K7" s="38">
        <f aca="true" t="shared" si="1" ref="K7:K13">SUM(B7:J7)</f>
        <v>1790636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12116</v>
      </c>
      <c r="C8" s="44">
        <f t="shared" si="2"/>
        <v>12799</v>
      </c>
      <c r="D8" s="44">
        <f t="shared" si="2"/>
        <v>12816</v>
      </c>
      <c r="E8" s="44">
        <f t="shared" si="2"/>
        <v>8970</v>
      </c>
      <c r="F8" s="44">
        <f t="shared" si="2"/>
        <v>9719</v>
      </c>
      <c r="G8" s="44">
        <f t="shared" si="2"/>
        <v>6572</v>
      </c>
      <c r="H8" s="44">
        <f t="shared" si="2"/>
        <v>3580</v>
      </c>
      <c r="I8" s="44">
        <f t="shared" si="2"/>
        <v>12913</v>
      </c>
      <c r="J8" s="44">
        <f t="shared" si="2"/>
        <v>2397</v>
      </c>
      <c r="K8" s="38">
        <f t="shared" si="1"/>
        <v>81882</v>
      </c>
      <c r="L8"/>
      <c r="M8"/>
      <c r="N8"/>
    </row>
    <row r="9" spans="1:14" ht="16.5" customHeight="1">
      <c r="A9" s="22" t="s">
        <v>32</v>
      </c>
      <c r="B9" s="44">
        <v>12075</v>
      </c>
      <c r="C9" s="44">
        <v>12796</v>
      </c>
      <c r="D9" s="44">
        <v>12816</v>
      </c>
      <c r="E9" s="44">
        <v>8713</v>
      </c>
      <c r="F9" s="44">
        <v>9707</v>
      </c>
      <c r="G9" s="44">
        <v>6560</v>
      </c>
      <c r="H9" s="44">
        <v>3580</v>
      </c>
      <c r="I9" s="44">
        <v>12861</v>
      </c>
      <c r="J9" s="44">
        <v>2397</v>
      </c>
      <c r="K9" s="38">
        <f t="shared" si="1"/>
        <v>81505</v>
      </c>
      <c r="L9"/>
      <c r="M9"/>
      <c r="N9"/>
    </row>
    <row r="10" spans="1:14" ht="16.5" customHeight="1">
      <c r="A10" s="22" t="s">
        <v>31</v>
      </c>
      <c r="B10" s="44">
        <v>41</v>
      </c>
      <c r="C10" s="44">
        <v>3</v>
      </c>
      <c r="D10" s="44">
        <v>0</v>
      </c>
      <c r="E10" s="44">
        <v>257</v>
      </c>
      <c r="F10" s="44">
        <v>12</v>
      </c>
      <c r="G10" s="44">
        <v>12</v>
      </c>
      <c r="H10" s="44">
        <v>0</v>
      </c>
      <c r="I10" s="44">
        <v>52</v>
      </c>
      <c r="J10" s="44">
        <v>0</v>
      </c>
      <c r="K10" s="38">
        <f t="shared" si="1"/>
        <v>377</v>
      </c>
      <c r="L10"/>
      <c r="M10"/>
      <c r="N10"/>
    </row>
    <row r="11" spans="1:14" ht="16.5" customHeight="1">
      <c r="A11" s="43" t="s">
        <v>67</v>
      </c>
      <c r="B11" s="42">
        <v>238428</v>
      </c>
      <c r="C11" s="42">
        <v>188886</v>
      </c>
      <c r="D11" s="42">
        <v>253674</v>
      </c>
      <c r="E11" s="42">
        <v>135301</v>
      </c>
      <c r="F11" s="42">
        <v>176617</v>
      </c>
      <c r="G11" s="42">
        <v>172349</v>
      </c>
      <c r="H11" s="42">
        <v>173604</v>
      </c>
      <c r="I11" s="42">
        <v>276233</v>
      </c>
      <c r="J11" s="42">
        <v>93662</v>
      </c>
      <c r="K11" s="38">
        <f t="shared" si="1"/>
        <v>1708754</v>
      </c>
      <c r="L11" s="59"/>
      <c r="M11" s="59"/>
      <c r="N11" s="59"/>
    </row>
    <row r="12" spans="1:14" ht="16.5" customHeight="1">
      <c r="A12" s="22" t="s">
        <v>78</v>
      </c>
      <c r="B12" s="42">
        <v>18352</v>
      </c>
      <c r="C12" s="42">
        <v>15661</v>
      </c>
      <c r="D12" s="42">
        <v>21845</v>
      </c>
      <c r="E12" s="42">
        <v>13766</v>
      </c>
      <c r="F12" s="42">
        <v>11360</v>
      </c>
      <c r="G12" s="42">
        <v>10314</v>
      </c>
      <c r="H12" s="42">
        <v>9617</v>
      </c>
      <c r="I12" s="42">
        <v>15891</v>
      </c>
      <c r="J12" s="42">
        <v>4207</v>
      </c>
      <c r="K12" s="38">
        <f t="shared" si="1"/>
        <v>121013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220076</v>
      </c>
      <c r="C13" s="42">
        <f>+C11-C12</f>
        <v>173225</v>
      </c>
      <c r="D13" s="42">
        <f>+D11-D12</f>
        <v>231829</v>
      </c>
      <c r="E13" s="42">
        <f aca="true" t="shared" si="3" ref="E13:J13">+E11-E12</f>
        <v>121535</v>
      </c>
      <c r="F13" s="42">
        <f t="shared" si="3"/>
        <v>165257</v>
      </c>
      <c r="G13" s="42">
        <f t="shared" si="3"/>
        <v>162035</v>
      </c>
      <c r="H13" s="42">
        <f t="shared" si="3"/>
        <v>163987</v>
      </c>
      <c r="I13" s="42">
        <f t="shared" si="3"/>
        <v>260342</v>
      </c>
      <c r="J13" s="42">
        <f t="shared" si="3"/>
        <v>89455</v>
      </c>
      <c r="K13" s="38">
        <f t="shared" si="1"/>
        <v>1587741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1.522948795294897</v>
      </c>
      <c r="C18" s="39">
        <v>1.610459747587275</v>
      </c>
      <c r="D18" s="39">
        <v>1.407080072293968</v>
      </c>
      <c r="E18" s="39">
        <v>1.813808505123359</v>
      </c>
      <c r="F18" s="39">
        <v>1.337907582052302</v>
      </c>
      <c r="G18" s="39">
        <v>1.466392066076287</v>
      </c>
      <c r="H18" s="39">
        <v>1.60905450767702</v>
      </c>
      <c r="I18" s="39">
        <v>1.410469285981099</v>
      </c>
      <c r="J18" s="39">
        <v>1.329406994353549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79</v>
      </c>
      <c r="B20" s="36">
        <f>SUM(B21:B30)</f>
        <v>1773617.7400000002</v>
      </c>
      <c r="C20" s="36">
        <f aca="true" t="shared" si="4" ref="C20:J20">SUM(C21:C30)</f>
        <v>1662282.67</v>
      </c>
      <c r="D20" s="36">
        <f t="shared" si="4"/>
        <v>2127177.8299999996</v>
      </c>
      <c r="E20" s="36">
        <f t="shared" si="4"/>
        <v>1301143.9799999997</v>
      </c>
      <c r="F20" s="36">
        <f t="shared" si="4"/>
        <v>1299049.2</v>
      </c>
      <c r="G20" s="36">
        <f t="shared" si="4"/>
        <v>1381932.8699999999</v>
      </c>
      <c r="H20" s="36">
        <f t="shared" si="4"/>
        <v>1201239.5799999998</v>
      </c>
      <c r="I20" s="36">
        <f t="shared" si="4"/>
        <v>1787110.13</v>
      </c>
      <c r="J20" s="36">
        <f t="shared" si="4"/>
        <v>615732.24</v>
      </c>
      <c r="K20" s="36">
        <f aca="true" t="shared" si="5" ref="K20:K29">SUM(B20:J20)</f>
        <v>13149286.24</v>
      </c>
      <c r="L20"/>
      <c r="M20"/>
      <c r="N20"/>
    </row>
    <row r="21" spans="1:14" ht="16.5" customHeight="1">
      <c r="A21" s="35" t="s">
        <v>28</v>
      </c>
      <c r="B21" s="58">
        <f>ROUND((B15+B16)*B7,2)</f>
        <v>1131181.11</v>
      </c>
      <c r="C21" s="58">
        <f>ROUND((C15+C16)*C7,2)</f>
        <v>1000357.6</v>
      </c>
      <c r="D21" s="58">
        <f aca="true" t="shared" si="6" ref="D21:J21">ROUND((D15+D16)*D7,2)</f>
        <v>1465295.27</v>
      </c>
      <c r="E21" s="58">
        <f t="shared" si="6"/>
        <v>689701.94</v>
      </c>
      <c r="F21" s="58">
        <f t="shared" si="6"/>
        <v>942692.46</v>
      </c>
      <c r="G21" s="58">
        <f t="shared" si="6"/>
        <v>914339.99</v>
      </c>
      <c r="H21" s="58">
        <f t="shared" si="6"/>
        <v>720961.7</v>
      </c>
      <c r="I21" s="58">
        <f t="shared" si="6"/>
        <v>1188447.89</v>
      </c>
      <c r="J21" s="58">
        <f t="shared" si="6"/>
        <v>446751.2</v>
      </c>
      <c r="K21" s="30">
        <f t="shared" si="5"/>
        <v>8499729.16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591549.8</v>
      </c>
      <c r="C22" s="30">
        <f t="shared" si="7"/>
        <v>610678.05</v>
      </c>
      <c r="D22" s="30">
        <f t="shared" si="7"/>
        <v>596492.5</v>
      </c>
      <c r="E22" s="30">
        <f t="shared" si="7"/>
        <v>561285.3</v>
      </c>
      <c r="F22" s="30">
        <f t="shared" si="7"/>
        <v>318542.93</v>
      </c>
      <c r="G22" s="30">
        <f t="shared" si="7"/>
        <v>426440.92</v>
      </c>
      <c r="H22" s="30">
        <f t="shared" si="7"/>
        <v>439104.97</v>
      </c>
      <c r="I22" s="30">
        <f t="shared" si="7"/>
        <v>487821.36</v>
      </c>
      <c r="J22" s="30">
        <f t="shared" si="7"/>
        <v>147162.97</v>
      </c>
      <c r="K22" s="30">
        <f t="shared" si="5"/>
        <v>4179078.8000000007</v>
      </c>
      <c r="L22"/>
      <c r="M22"/>
      <c r="N22"/>
    </row>
    <row r="23" spans="1:14" ht="16.5" customHeight="1">
      <c r="A23" s="18" t="s">
        <v>26</v>
      </c>
      <c r="B23" s="30">
        <v>46348.88</v>
      </c>
      <c r="C23" s="30">
        <v>45094.46</v>
      </c>
      <c r="D23" s="30">
        <v>56798.16</v>
      </c>
      <c r="E23" s="30">
        <v>42819.63</v>
      </c>
      <c r="F23" s="30">
        <v>34082.28</v>
      </c>
      <c r="G23" s="30">
        <v>37262.65</v>
      </c>
      <c r="H23" s="30">
        <v>35592.94</v>
      </c>
      <c r="I23" s="30">
        <v>66429.48</v>
      </c>
      <c r="J23" s="30">
        <v>19038.38</v>
      </c>
      <c r="K23" s="30">
        <f t="shared" si="5"/>
        <v>383466.86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1415.31</v>
      </c>
      <c r="C26" s="30">
        <v>1325.27</v>
      </c>
      <c r="D26" s="30">
        <v>1696.69</v>
      </c>
      <c r="E26" s="30">
        <v>1038.27</v>
      </c>
      <c r="F26" s="30">
        <v>1035.46</v>
      </c>
      <c r="G26" s="30">
        <v>1102.99</v>
      </c>
      <c r="H26" s="30">
        <v>956.67</v>
      </c>
      <c r="I26" s="30">
        <v>1423.75</v>
      </c>
      <c r="J26" s="30">
        <v>489.59</v>
      </c>
      <c r="K26" s="30">
        <f t="shared" si="5"/>
        <v>10484</v>
      </c>
      <c r="L26" s="59"/>
      <c r="M26" s="59"/>
      <c r="N26" s="59"/>
    </row>
    <row r="27" spans="1:14" ht="16.5" customHeight="1">
      <c r="A27" s="18" t="s">
        <v>76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249</v>
      </c>
      <c r="H27" s="30">
        <v>246.38</v>
      </c>
      <c r="I27" s="30">
        <v>317.99</v>
      </c>
      <c r="J27" s="30">
        <v>122.2</v>
      </c>
      <c r="K27" s="30">
        <f t="shared" si="5"/>
        <v>2446.67</v>
      </c>
      <c r="L27" s="59"/>
      <c r="M27" s="59"/>
      <c r="N27" s="59"/>
    </row>
    <row r="28" spans="1:14" ht="16.5" customHeight="1">
      <c r="A28" s="18" t="s">
        <v>77</v>
      </c>
      <c r="B28" s="30">
        <v>926.33</v>
      </c>
      <c r="C28" s="30">
        <v>855.8</v>
      </c>
      <c r="D28" s="30">
        <v>1037.51</v>
      </c>
      <c r="E28" s="30">
        <v>596.19</v>
      </c>
      <c r="F28" s="30">
        <v>622.62</v>
      </c>
      <c r="G28" s="30">
        <v>708.27</v>
      </c>
      <c r="H28" s="30">
        <v>718.82</v>
      </c>
      <c r="I28" s="30">
        <v>1020.18</v>
      </c>
      <c r="J28" s="30">
        <v>338.85</v>
      </c>
      <c r="K28" s="30">
        <f t="shared" si="5"/>
        <v>6824.570000000001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37991.38</v>
      </c>
      <c r="J29" s="30">
        <v>0</v>
      </c>
      <c r="K29" s="30">
        <f t="shared" si="5"/>
        <v>37991.38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-111629.61</v>
      </c>
      <c r="C32" s="30">
        <f t="shared" si="8"/>
        <v>-62811.3</v>
      </c>
      <c r="D32" s="30">
        <f t="shared" si="8"/>
        <v>556858.76</v>
      </c>
      <c r="E32" s="30">
        <f t="shared" si="8"/>
        <v>-94906.39</v>
      </c>
      <c r="F32" s="30">
        <f t="shared" si="8"/>
        <v>-42710.8</v>
      </c>
      <c r="G32" s="30">
        <f t="shared" si="8"/>
        <v>-95857.09</v>
      </c>
      <c r="H32" s="30">
        <f t="shared" si="8"/>
        <v>374316.52</v>
      </c>
      <c r="I32" s="30">
        <f t="shared" si="8"/>
        <v>-79889.88</v>
      </c>
      <c r="J32" s="30">
        <f t="shared" si="8"/>
        <v>276766.35</v>
      </c>
      <c r="K32" s="30">
        <f aca="true" t="shared" si="9" ref="K32:K40">SUM(B32:J32)</f>
        <v>720136.5599999999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-111629.61</v>
      </c>
      <c r="C33" s="30">
        <f t="shared" si="10"/>
        <v>-62811.3</v>
      </c>
      <c r="D33" s="30">
        <f t="shared" si="10"/>
        <v>-75967.2</v>
      </c>
      <c r="E33" s="30">
        <f t="shared" si="10"/>
        <v>-94906.39</v>
      </c>
      <c r="F33" s="30">
        <f t="shared" si="10"/>
        <v>-42710.8</v>
      </c>
      <c r="G33" s="30">
        <f t="shared" si="10"/>
        <v>-95857.09</v>
      </c>
      <c r="H33" s="30">
        <f t="shared" si="10"/>
        <v>-30683.48</v>
      </c>
      <c r="I33" s="30">
        <f t="shared" si="10"/>
        <v>-79889.88</v>
      </c>
      <c r="J33" s="30">
        <f t="shared" si="10"/>
        <v>-17735.39</v>
      </c>
      <c r="K33" s="30">
        <f t="shared" si="9"/>
        <v>-612191.14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-53130</v>
      </c>
      <c r="C34" s="30">
        <f t="shared" si="11"/>
        <v>-56302.4</v>
      </c>
      <c r="D34" s="30">
        <f t="shared" si="11"/>
        <v>-56390.4</v>
      </c>
      <c r="E34" s="30">
        <f t="shared" si="11"/>
        <v>-38337.2</v>
      </c>
      <c r="F34" s="30">
        <f t="shared" si="11"/>
        <v>-42710.8</v>
      </c>
      <c r="G34" s="30">
        <f t="shared" si="11"/>
        <v>-28864</v>
      </c>
      <c r="H34" s="30">
        <f t="shared" si="11"/>
        <v>-15752</v>
      </c>
      <c r="I34" s="30">
        <f t="shared" si="11"/>
        <v>-56588.4</v>
      </c>
      <c r="J34" s="30">
        <f t="shared" si="11"/>
        <v>-10546.8</v>
      </c>
      <c r="K34" s="30">
        <f t="shared" si="9"/>
        <v>-358622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-58499.61</v>
      </c>
      <c r="C37" s="30">
        <v>-6508.9</v>
      </c>
      <c r="D37" s="30">
        <v>-19576.8</v>
      </c>
      <c r="E37" s="30">
        <v>-56569.19</v>
      </c>
      <c r="F37" s="26">
        <v>0</v>
      </c>
      <c r="G37" s="30">
        <v>-66993.09</v>
      </c>
      <c r="H37" s="30">
        <v>-14931.48</v>
      </c>
      <c r="I37" s="30">
        <v>-23301.48</v>
      </c>
      <c r="J37" s="30">
        <v>-7188.59</v>
      </c>
      <c r="K37" s="30">
        <f t="shared" si="9"/>
        <v>-253569.14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632825.96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405000</v>
      </c>
      <c r="I38" s="27">
        <f t="shared" si="12"/>
        <v>0</v>
      </c>
      <c r="J38" s="27">
        <f t="shared" si="12"/>
        <v>294501.74</v>
      </c>
      <c r="K38" s="30">
        <f t="shared" si="9"/>
        <v>1332327.7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-1044000</v>
      </c>
      <c r="E47" s="17">
        <v>0</v>
      </c>
      <c r="F47" s="17">
        <v>0</v>
      </c>
      <c r="G47" s="17">
        <v>0</v>
      </c>
      <c r="H47" s="17">
        <v>-693000</v>
      </c>
      <c r="I47" s="17">
        <v>0</v>
      </c>
      <c r="J47" s="17">
        <v>-216000</v>
      </c>
      <c r="K47" s="30">
        <f t="shared" si="13"/>
        <v>-1953000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1661988.1300000001</v>
      </c>
      <c r="C55" s="27">
        <f t="shared" si="15"/>
        <v>1599471.3699999999</v>
      </c>
      <c r="D55" s="27">
        <f t="shared" si="15"/>
        <v>2684036.59</v>
      </c>
      <c r="E55" s="27">
        <f t="shared" si="15"/>
        <v>1206237.5899999999</v>
      </c>
      <c r="F55" s="27">
        <f t="shared" si="15"/>
        <v>1256338.4</v>
      </c>
      <c r="G55" s="27">
        <f t="shared" si="15"/>
        <v>1286075.7799999998</v>
      </c>
      <c r="H55" s="27">
        <f t="shared" si="15"/>
        <v>1575556.0999999999</v>
      </c>
      <c r="I55" s="27">
        <f t="shared" si="15"/>
        <v>1707220.25</v>
      </c>
      <c r="J55" s="27">
        <f t="shared" si="15"/>
        <v>892498.59</v>
      </c>
      <c r="K55" s="20">
        <f>SUM(B55:J55)</f>
        <v>13869422.799999999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1661988.12</v>
      </c>
      <c r="C61" s="10">
        <f t="shared" si="17"/>
        <v>1599471.3679057062</v>
      </c>
      <c r="D61" s="10">
        <f t="shared" si="17"/>
        <v>2684036.5943059186</v>
      </c>
      <c r="E61" s="10">
        <f t="shared" si="17"/>
        <v>1206237.5947559697</v>
      </c>
      <c r="F61" s="10">
        <f t="shared" si="17"/>
        <v>1256338.3997282318</v>
      </c>
      <c r="G61" s="10">
        <f t="shared" si="17"/>
        <v>1286075.776962519</v>
      </c>
      <c r="H61" s="10">
        <f t="shared" si="17"/>
        <v>1575556.1031919587</v>
      </c>
      <c r="I61" s="10">
        <f>SUM(I62:I74)</f>
        <v>1707220.25</v>
      </c>
      <c r="J61" s="10">
        <f t="shared" si="17"/>
        <v>892498.5899919178</v>
      </c>
      <c r="K61" s="5">
        <f>SUM(K62:K74)</f>
        <v>13869422.796842221</v>
      </c>
      <c r="L61" s="9"/>
    </row>
    <row r="62" spans="1:12" ht="16.5" customHeight="1">
      <c r="A62" s="7" t="s">
        <v>56</v>
      </c>
      <c r="B62" s="8">
        <v>1455403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1455403</v>
      </c>
      <c r="L62"/>
    </row>
    <row r="63" spans="1:12" ht="16.5" customHeight="1">
      <c r="A63" s="7" t="s">
        <v>57</v>
      </c>
      <c r="B63" s="8">
        <v>206585.12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206585.12</v>
      </c>
      <c r="L63"/>
    </row>
    <row r="64" spans="1:12" ht="16.5" customHeight="1">
      <c r="A64" s="7" t="s">
        <v>4</v>
      </c>
      <c r="B64" s="6">
        <v>0</v>
      </c>
      <c r="C64" s="8">
        <v>1599471.3679057062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1599471.3679057062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2684036.5943059186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2684036.5943059186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1206237.5947559697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1206237.5947559697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1256338.3997282318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1256338.3997282318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1286075.776962519</v>
      </c>
      <c r="H68" s="6">
        <v>0</v>
      </c>
      <c r="I68" s="6">
        <v>0</v>
      </c>
      <c r="J68" s="6">
        <v>0</v>
      </c>
      <c r="K68" s="5">
        <f t="shared" si="18"/>
        <v>1286075.776962519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1575556.1031919587</v>
      </c>
      <c r="I69" s="6">
        <v>0</v>
      </c>
      <c r="J69" s="6">
        <v>0</v>
      </c>
      <c r="K69" s="5">
        <f t="shared" si="18"/>
        <v>1575556.1031919587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616818.68</v>
      </c>
      <c r="J71" s="6">
        <v>0</v>
      </c>
      <c r="K71" s="5">
        <f t="shared" si="18"/>
        <v>616818.68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1090401.57</v>
      </c>
      <c r="J72" s="6">
        <v>0</v>
      </c>
      <c r="K72" s="5">
        <f t="shared" si="18"/>
        <v>1090401.57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892498.5899919178</v>
      </c>
      <c r="K73" s="5">
        <f t="shared" si="18"/>
        <v>892498.5899919178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2023-11-10T18:27:28Z</dcterms:modified>
  <cp:category/>
  <cp:version/>
  <cp:contentType/>
  <cp:contentStatus/>
</cp:coreProperties>
</file>