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<sst xmlns="http://schemas.openxmlformats.org/spreadsheetml/2006/main" count="87" uniqueCount="86">
  <si>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</si>
  <si>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</si>
  <si>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</si>
  <si>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</si>
  <si>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</si>
  <si>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</si>
  <si>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</si>
  <si>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</si>
  <si>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</si>
  <si>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</si>
  <si>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</si>
  <si>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</si>
  <si>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</si>
  <si>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</si>
  <si>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</si>
  <si>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</si>
  <si>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</si>
  <si>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</si>
  <si>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</si>
  <si>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</si>
  <si>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</si>
  <si>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</si>
  <si>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</si>
  <si>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</si>
  <si>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</si>
  <si>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</si>
  <si>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</si>
  <si>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</si>
  <si>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</si>
  <si>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</si>
  <si>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</si>
  <si>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</si>
  <si>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</si>
  <si>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</si>
  <si>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</si>
  <si>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</si>
  <si>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</si>
  <si>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</si>
  <si>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</si>
  <si>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</si>
  <si>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</si>
  <si>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</si>
  <si>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</si>
  <si>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</si>
  <si>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</si>
  <si>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</si>
  <si>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</si>
  <si>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</si>
  <si>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</si>
  <si>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</si>
  <si>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</si>
  <si>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</si>
  <si>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</si>
  <si>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</si>
  <si>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</si>
  <si>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</si>
  <si>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</si>
  <si>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</si>
  <si>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</si>
  <si>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</si>
  <si>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</si>
  <si>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</si>
  <si>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</si>
  <si>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</si>
  <si>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</si>
  <si>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</si>
  <si>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</si>
  <si>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</si>
  <si>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</si>
  <si>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</si>
  <si>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</si>
  <si>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</si>
  <si>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</si>
  <si>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</si>
  <si>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</si>
  <si>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</si>
  <si>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</si>
  <si>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</si>
  <si>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</si>
  <si>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</si>
  <si>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</si>
  <si>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</si>
  <si>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</si>
  <si>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</si>
  <si>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29/11/23 - VENCIMENTO 06/12/23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</si>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</sst>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84990</v>
      </c>
      <c r="C7" s="10">
        <f aca="true" t="shared" si="0" ref="C7:K7">C8+C11</f>
        <v>109667</v>
      </c>
      <c r="D7" s="10">
        <f t="shared" si="0"/>
        <v>325217</v>
      </c>
      <c r="E7" s="10">
        <f t="shared" si="0"/>
        <v>258754</v>
      </c>
      <c r="F7" s="10">
        <f t="shared" si="0"/>
        <v>270821</v>
      </c>
      <c r="G7" s="10">
        <f t="shared" si="0"/>
        <v>153416</v>
      </c>
      <c r="H7" s="10">
        <f t="shared" si="0"/>
        <v>90401</v>
      </c>
      <c r="I7" s="10">
        <f t="shared" si="0"/>
        <v>121648</v>
      </c>
      <c r="J7" s="10">
        <f t="shared" si="0"/>
        <v>125675</v>
      </c>
      <c r="K7" s="10">
        <f t="shared" si="0"/>
        <v>222356</v>
      </c>
      <c r="L7" s="10">
        <f aca="true" t="shared" si="1" ref="L7:L13">SUM(B7:K7)</f>
        <v>1762945</v>
      </c>
      <c r="M7" s="11"/>
    </row>
    <row r="8" spans="1:13" ht="17.25" customHeight="1">
      <c r="A8" s="12" t="s">
        <v>81</v>
      </c>
      <c r="B8" s="13">
        <f>B9+B10</f>
        <v>5409</v>
      </c>
      <c r="C8" s="13">
        <f aca="true" t="shared" si="2" ref="C8:K8">C9+C10</f>
        <v>5500</v>
      </c>
      <c r="D8" s="13">
        <f t="shared" si="2"/>
        <v>17725</v>
      </c>
      <c r="E8" s="13">
        <f t="shared" si="2"/>
        <v>12109</v>
      </c>
      <c r="F8" s="13">
        <f t="shared" si="2"/>
        <v>11647</v>
      </c>
      <c r="G8" s="13">
        <f t="shared" si="2"/>
        <v>8780</v>
      </c>
      <c r="H8" s="13">
        <f t="shared" si="2"/>
        <v>4797</v>
      </c>
      <c r="I8" s="13">
        <f t="shared" si="2"/>
        <v>5040</v>
      </c>
      <c r="J8" s="13">
        <f t="shared" si="2"/>
        <v>7130</v>
      </c>
      <c r="K8" s="13">
        <f t="shared" si="2"/>
        <v>10906</v>
      </c>
      <c r="L8" s="13">
        <f t="shared" si="1"/>
        <v>89043</v>
      </c>
      <c r="M8"/>
    </row>
    <row r="9" spans="1:13" ht="17.25" customHeight="1">
      <c r="A9" s="14" t="s">
        <v>18</v>
      </c>
      <c r="B9" s="15">
        <v>5407</v>
      </c>
      <c r="C9" s="15">
        <v>5500</v>
      </c>
      <c r="D9" s="15">
        <v>17725</v>
      </c>
      <c r="E9" s="15">
        <v>12107</v>
      </c>
      <c r="F9" s="15">
        <v>11647</v>
      </c>
      <c r="G9" s="15">
        <v>8780</v>
      </c>
      <c r="H9" s="15">
        <v>4639</v>
      </c>
      <c r="I9" s="15">
        <v>5040</v>
      </c>
      <c r="J9" s="15">
        <v>7130</v>
      </c>
      <c r="K9" s="15">
        <v>10906</v>
      </c>
      <c r="L9" s="13">
        <f t="shared" si="1"/>
        <v>88881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158</v>
      </c>
      <c r="I10" s="15">
        <v>0</v>
      </c>
      <c r="J10" s="15">
        <v>0</v>
      </c>
      <c r="K10" s="15">
        <v>0</v>
      </c>
      <c r="L10" s="13">
        <f t="shared" si="1"/>
        <v>162</v>
      </c>
      <c r="M10"/>
    </row>
    <row r="11" spans="1:13" ht="17.25" customHeight="1">
      <c r="A11" s="12" t="s">
        <v>70</v>
      </c>
      <c r="B11" s="15">
        <v>79581</v>
      </c>
      <c r="C11" s="15">
        <v>104167</v>
      </c>
      <c r="D11" s="15">
        <v>307492</v>
      </c>
      <c r="E11" s="15">
        <v>246645</v>
      </c>
      <c r="F11" s="15">
        <v>259174</v>
      </c>
      <c r="G11" s="15">
        <v>144636</v>
      </c>
      <c r="H11" s="15">
        <v>85604</v>
      </c>
      <c r="I11" s="15">
        <v>116608</v>
      </c>
      <c r="J11" s="15">
        <v>118545</v>
      </c>
      <c r="K11" s="15">
        <v>211450</v>
      </c>
      <c r="L11" s="13">
        <f t="shared" si="1"/>
        <v>1673902</v>
      </c>
      <c r="M11" s="60"/>
    </row>
    <row r="12" spans="1:13" ht="17.25" customHeight="1">
      <c r="A12" s="14" t="s">
        <v>82</v>
      </c>
      <c r="B12" s="15">
        <v>8484</v>
      </c>
      <c r="C12" s="15">
        <v>7261</v>
      </c>
      <c r="D12" s="15">
        <v>26253</v>
      </c>
      <c r="E12" s="15">
        <v>23020</v>
      </c>
      <c r="F12" s="15">
        <v>21622</v>
      </c>
      <c r="G12" s="15">
        <v>12867</v>
      </c>
      <c r="H12" s="15">
        <v>7446</v>
      </c>
      <c r="I12" s="15">
        <v>6538</v>
      </c>
      <c r="J12" s="15">
        <v>8171</v>
      </c>
      <c r="K12" s="15">
        <v>13234</v>
      </c>
      <c r="L12" s="13">
        <f t="shared" si="1"/>
        <v>134896</v>
      </c>
      <c r="M12" s="60"/>
    </row>
    <row r="13" spans="1:13" ht="17.25" customHeight="1">
      <c r="A13" s="14" t="s">
        <v>71</v>
      </c>
      <c r="B13" s="15">
        <f>+B11-B12</f>
        <v>71097</v>
      </c>
      <c r="C13" s="15">
        <f aca="true" t="shared" si="3" ref="C13:K13">+C11-C12</f>
        <v>96906</v>
      </c>
      <c r="D13" s="15">
        <f t="shared" si="3"/>
        <v>281239</v>
      </c>
      <c r="E13" s="15">
        <f t="shared" si="3"/>
        <v>223625</v>
      </c>
      <c r="F13" s="15">
        <f t="shared" si="3"/>
        <v>237552</v>
      </c>
      <c r="G13" s="15">
        <f t="shared" si="3"/>
        <v>131769</v>
      </c>
      <c r="H13" s="15">
        <f t="shared" si="3"/>
        <v>78158</v>
      </c>
      <c r="I13" s="15">
        <f t="shared" si="3"/>
        <v>110070</v>
      </c>
      <c r="J13" s="15">
        <f t="shared" si="3"/>
        <v>110374</v>
      </c>
      <c r="K13" s="15">
        <f t="shared" si="3"/>
        <v>198216</v>
      </c>
      <c r="L13" s="13">
        <f t="shared" si="1"/>
        <v>1539006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1.257784453922683</v>
      </c>
      <c r="C18" s="22">
        <v>1.190770269908595</v>
      </c>
      <c r="D18" s="22">
        <v>1.085562448219279</v>
      </c>
      <c r="E18" s="22">
        <v>1.104320810562136</v>
      </c>
      <c r="F18" s="22">
        <v>1.206865751822391</v>
      </c>
      <c r="G18" s="22">
        <v>1.16589896300067</v>
      </c>
      <c r="H18" s="22">
        <v>1.071689941814055</v>
      </c>
      <c r="I18" s="22">
        <v>1.159943878440908</v>
      </c>
      <c r="J18" s="22">
        <v>1.268899680580041</v>
      </c>
      <c r="K18" s="22">
        <v>1.109617799477638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821126.43</v>
      </c>
      <c r="C20" s="25">
        <f aca="true" t="shared" si="4" ref="C20:K20">SUM(C21:C30)</f>
        <v>556324.53</v>
      </c>
      <c r="D20" s="25">
        <f t="shared" si="4"/>
        <v>1808226.9200000002</v>
      </c>
      <c r="E20" s="25">
        <f t="shared" si="4"/>
        <v>1465020.28</v>
      </c>
      <c r="F20" s="25">
        <f t="shared" si="4"/>
        <v>1499313.59</v>
      </c>
      <c r="G20" s="25">
        <f t="shared" si="4"/>
        <v>898367.2999999999</v>
      </c>
      <c r="H20" s="25">
        <f t="shared" si="4"/>
        <v>538343.17</v>
      </c>
      <c r="I20" s="25">
        <f t="shared" si="4"/>
        <v>640634.3400000001</v>
      </c>
      <c r="J20" s="25">
        <f t="shared" si="4"/>
        <v>785150.7299999999</v>
      </c>
      <c r="K20" s="25">
        <f t="shared" si="4"/>
        <v>990486.19</v>
      </c>
      <c r="L20" s="25">
        <f>SUM(B20:K20)</f>
        <v>10002993.479999999</v>
      </c>
      <c r="M20"/>
    </row>
    <row r="21" spans="1:13" ht="17.25" customHeight="1">
      <c r="A21" s="26" t="s">
        <v>22</v>
      </c>
      <c r="B21" s="56">
        <f>ROUND((B15+B16)*B7,2)</f>
        <v>622713.23</v>
      </c>
      <c r="C21" s="56">
        <f aca="true" t="shared" si="5" ref="C21:K21">ROUND((C15+C16)*C7,2)</f>
        <v>452409.28</v>
      </c>
      <c r="D21" s="56">
        <f t="shared" si="5"/>
        <v>1596782.95</v>
      </c>
      <c r="E21" s="56">
        <f t="shared" si="5"/>
        <v>1286887.14</v>
      </c>
      <c r="F21" s="56">
        <f t="shared" si="5"/>
        <v>1190095.8</v>
      </c>
      <c r="G21" s="56">
        <f t="shared" si="5"/>
        <v>741290.77</v>
      </c>
      <c r="H21" s="56">
        <f t="shared" si="5"/>
        <v>481159.32</v>
      </c>
      <c r="I21" s="56">
        <f t="shared" si="5"/>
        <v>536820.46</v>
      </c>
      <c r="J21" s="56">
        <f t="shared" si="5"/>
        <v>597283.01</v>
      </c>
      <c r="K21" s="56">
        <f t="shared" si="5"/>
        <v>862963.64</v>
      </c>
      <c r="L21" s="33">
        <f aca="true" t="shared" si="6" ref="L21:L29">SUM(B21:K21)</f>
        <v>8368405.6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160525.79</v>
      </c>
      <c r="C22" s="33">
        <f t="shared" si="7"/>
        <v>86306.24</v>
      </c>
      <c r="D22" s="33">
        <f t="shared" si="7"/>
        <v>136624.66</v>
      </c>
      <c r="E22" s="33">
        <f t="shared" si="7"/>
        <v>134249.11</v>
      </c>
      <c r="F22" s="33">
        <f t="shared" si="7"/>
        <v>246190.06</v>
      </c>
      <c r="G22" s="33">
        <f t="shared" si="7"/>
        <v>122979.37</v>
      </c>
      <c r="H22" s="33">
        <f t="shared" si="7"/>
        <v>34494.28</v>
      </c>
      <c r="I22" s="33">
        <f t="shared" si="7"/>
        <v>85861.15</v>
      </c>
      <c r="J22" s="33">
        <f t="shared" si="7"/>
        <v>160609.21</v>
      </c>
      <c r="K22" s="33">
        <f t="shared" si="7"/>
        <v>94596.18</v>
      </c>
      <c r="L22" s="33">
        <f t="shared" si="6"/>
        <v>1262436.05</v>
      </c>
      <c r="M22"/>
    </row>
    <row r="23" spans="1:13" ht="17.25" customHeight="1">
      <c r="A23" s="27" t="s">
        <v>24</v>
      </c>
      <c r="B23" s="33">
        <v>2975</v>
      </c>
      <c r="C23" s="33">
        <v>14966.37</v>
      </c>
      <c r="D23" s="33">
        <v>68494.11</v>
      </c>
      <c r="E23" s="33">
        <v>38118.95</v>
      </c>
      <c r="F23" s="33">
        <v>57152.41</v>
      </c>
      <c r="G23" s="33">
        <v>32819.64</v>
      </c>
      <c r="H23" s="33">
        <v>20076.8</v>
      </c>
      <c r="I23" s="33">
        <v>15181.93</v>
      </c>
      <c r="J23" s="33">
        <v>22458.2</v>
      </c>
      <c r="K23" s="33">
        <v>27779.21</v>
      </c>
      <c r="L23" s="33">
        <f t="shared" si="6"/>
        <v>300022.62000000005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658.42</v>
      </c>
      <c r="C26" s="33">
        <v>444.57</v>
      </c>
      <c r="D26" s="33">
        <v>1446.26</v>
      </c>
      <c r="E26" s="33">
        <v>1173.33</v>
      </c>
      <c r="F26" s="33">
        <v>1201.47</v>
      </c>
      <c r="G26" s="33">
        <v>720.32</v>
      </c>
      <c r="H26" s="33">
        <v>430.5</v>
      </c>
      <c r="I26" s="33">
        <v>512.1</v>
      </c>
      <c r="J26" s="33">
        <v>627.46</v>
      </c>
      <c r="K26" s="33">
        <v>793.48</v>
      </c>
      <c r="L26" s="33">
        <f t="shared" si="6"/>
        <v>8007.91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388.35</v>
      </c>
      <c r="H27" s="33">
        <v>240.87</v>
      </c>
      <c r="I27" s="33">
        <v>292.99</v>
      </c>
      <c r="J27" s="33">
        <v>353.13</v>
      </c>
      <c r="K27" s="33">
        <v>476.14</v>
      </c>
      <c r="L27" s="33">
        <f t="shared" si="6"/>
        <v>4509.320000000001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112.35</v>
      </c>
      <c r="I28" s="33">
        <v>136.66</v>
      </c>
      <c r="J28" s="33">
        <v>161.62</v>
      </c>
      <c r="K28" s="33">
        <v>219.44</v>
      </c>
      <c r="L28" s="33">
        <f t="shared" si="6"/>
        <v>2069.56</v>
      </c>
      <c r="M28" s="60"/>
    </row>
    <row r="29" spans="1:13" ht="17.25" customHeight="1">
      <c r="A29" s="27" t="s">
        <v>85</v>
      </c>
      <c r="B29" s="33">
        <v>31935.72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31935.72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-131504.38999999998</v>
      </c>
      <c r="C32" s="33">
        <f t="shared" si="8"/>
        <v>-24200</v>
      </c>
      <c r="D32" s="33">
        <f t="shared" si="8"/>
        <v>-77990</v>
      </c>
      <c r="E32" s="33">
        <f t="shared" si="8"/>
        <v>-59231.1899999999</v>
      </c>
      <c r="F32" s="33">
        <f t="shared" si="8"/>
        <v>-51246.8</v>
      </c>
      <c r="G32" s="33">
        <f t="shared" si="8"/>
        <v>-38632</v>
      </c>
      <c r="H32" s="33">
        <f t="shared" si="8"/>
        <v>-27228.76</v>
      </c>
      <c r="I32" s="33">
        <f t="shared" si="8"/>
        <v>-32953.43</v>
      </c>
      <c r="J32" s="33">
        <f t="shared" si="8"/>
        <v>-31372</v>
      </c>
      <c r="K32" s="33">
        <f t="shared" si="8"/>
        <v>-47986.4</v>
      </c>
      <c r="L32" s="33">
        <f aca="true" t="shared" si="9" ref="L32:L39">SUM(B32:K32)</f>
        <v>-522344.9699999999</v>
      </c>
      <c r="M32"/>
    </row>
    <row r="33" spans="1:13" ht="18.75" customHeight="1">
      <c r="A33" s="27" t="s">
        <v>28</v>
      </c>
      <c r="B33" s="33">
        <f>B34+B35+B36+B37</f>
        <v>-23790.8</v>
      </c>
      <c r="C33" s="33">
        <f aca="true" t="shared" si="10" ref="C33:K33">C34+C35+C36+C37</f>
        <v>-24200</v>
      </c>
      <c r="D33" s="33">
        <f t="shared" si="10"/>
        <v>-77990</v>
      </c>
      <c r="E33" s="33">
        <f t="shared" si="10"/>
        <v>-53270.8</v>
      </c>
      <c r="F33" s="33">
        <f t="shared" si="10"/>
        <v>-51246.8</v>
      </c>
      <c r="G33" s="33">
        <f t="shared" si="10"/>
        <v>-38632</v>
      </c>
      <c r="H33" s="33">
        <f t="shared" si="10"/>
        <v>-20411.6</v>
      </c>
      <c r="I33" s="33">
        <f t="shared" si="10"/>
        <v>-32953.43</v>
      </c>
      <c r="J33" s="33">
        <f t="shared" si="10"/>
        <v>-31372</v>
      </c>
      <c r="K33" s="33">
        <f t="shared" si="10"/>
        <v>-47986.4</v>
      </c>
      <c r="L33" s="33">
        <f t="shared" si="9"/>
        <v>-401853.83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-23790.8</v>
      </c>
      <c r="C34" s="33">
        <f t="shared" si="11"/>
        <v>-24200</v>
      </c>
      <c r="D34" s="33">
        <f t="shared" si="11"/>
        <v>-77990</v>
      </c>
      <c r="E34" s="33">
        <f t="shared" si="11"/>
        <v>-53270.8</v>
      </c>
      <c r="F34" s="33">
        <f t="shared" si="11"/>
        <v>-51246.8</v>
      </c>
      <c r="G34" s="33">
        <f t="shared" si="11"/>
        <v>-38632</v>
      </c>
      <c r="H34" s="33">
        <f t="shared" si="11"/>
        <v>-20411.6</v>
      </c>
      <c r="I34" s="33">
        <f t="shared" si="11"/>
        <v>-22176</v>
      </c>
      <c r="J34" s="33">
        <f t="shared" si="11"/>
        <v>-31372</v>
      </c>
      <c r="K34" s="33">
        <f t="shared" si="11"/>
        <v>-47986.4</v>
      </c>
      <c r="L34" s="33">
        <f t="shared" si="9"/>
        <v>-391076.4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-10777.43</v>
      </c>
      <c r="J37" s="17">
        <v>0</v>
      </c>
      <c r="K37" s="17">
        <v>0</v>
      </c>
      <c r="L37" s="33">
        <f t="shared" si="9"/>
        <v>-10777.43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-120491.1399999999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689622.04</v>
      </c>
      <c r="C56" s="41">
        <f t="shared" si="16"/>
        <v>532124.53</v>
      </c>
      <c r="D56" s="41">
        <f t="shared" si="16"/>
        <v>1730236.9200000002</v>
      </c>
      <c r="E56" s="41">
        <f t="shared" si="16"/>
        <v>1405789.09</v>
      </c>
      <c r="F56" s="41">
        <f t="shared" si="16"/>
        <v>1448066.79</v>
      </c>
      <c r="G56" s="41">
        <f t="shared" si="16"/>
        <v>859735.2999999999</v>
      </c>
      <c r="H56" s="41">
        <f t="shared" si="16"/>
        <v>511114.41000000003</v>
      </c>
      <c r="I56" s="41">
        <f t="shared" si="16"/>
        <v>607680.91</v>
      </c>
      <c r="J56" s="41">
        <f t="shared" si="16"/>
        <v>753778.7299999999</v>
      </c>
      <c r="K56" s="41">
        <f t="shared" si="16"/>
        <v>942499.7899999999</v>
      </c>
      <c r="L56" s="42">
        <f t="shared" si="14"/>
        <v>9480648.51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689622.04</v>
      </c>
      <c r="C62" s="41">
        <f aca="true" t="shared" si="18" ref="C62:J62">SUM(C63:C74)</f>
        <v>532124.53</v>
      </c>
      <c r="D62" s="41">
        <f t="shared" si="18"/>
        <v>1730236.92</v>
      </c>
      <c r="E62" s="41">
        <f t="shared" si="18"/>
        <v>1405789.09</v>
      </c>
      <c r="F62" s="41">
        <f t="shared" si="18"/>
        <v>1448066.79</v>
      </c>
      <c r="G62" s="41">
        <f t="shared" si="18"/>
        <v>859735.3</v>
      </c>
      <c r="H62" s="41">
        <f t="shared" si="18"/>
        <v>511114.41</v>
      </c>
      <c r="I62" s="41">
        <f>SUM(I63:I79)</f>
        <v>607680.91</v>
      </c>
      <c r="J62" s="41">
        <f t="shared" si="18"/>
        <v>753778.73</v>
      </c>
      <c r="K62" s="41">
        <f>SUM(K63:K76)</f>
        <v>942499.78</v>
      </c>
      <c r="L62" s="46">
        <f>SUM(B62:K62)</f>
        <v>9480648.5</v>
      </c>
      <c r="M62" s="40"/>
    </row>
    <row r="63" spans="1:13" ht="18.75" customHeight="1">
      <c r="A63" s="47" t="s">
        <v>46</v>
      </c>
      <c r="B63" s="48">
        <v>689622.04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689622.04</v>
      </c>
      <c r="M63"/>
    </row>
    <row r="64" spans="1:13" ht="18.75" customHeight="1">
      <c r="A64" s="47" t="s">
        <v>55</v>
      </c>
      <c r="B64" s="17">
        <v>0</v>
      </c>
      <c r="C64" s="48">
        <v>465981.45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465981.45</v>
      </c>
      <c r="M64"/>
    </row>
    <row r="65" spans="1:13" ht="18.75" customHeight="1">
      <c r="A65" s="47" t="s">
        <v>56</v>
      </c>
      <c r="B65" s="17">
        <v>0</v>
      </c>
      <c r="C65" s="48">
        <v>66143.08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66143.08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1730236.92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1730236.92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1405789.09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1405789.09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1448066.79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1448066.79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859735.3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859735.3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511114.41</v>
      </c>
      <c r="I70" s="17">
        <v>0</v>
      </c>
      <c r="J70" s="17">
        <v>0</v>
      </c>
      <c r="K70" s="17">
        <v>0</v>
      </c>
      <c r="L70" s="46">
        <f t="shared" si="19"/>
        <v>511114.41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607680.91</v>
      </c>
      <c r="J71" s="17">
        <v>0</v>
      </c>
      <c r="K71" s="17">
        <v>0</v>
      </c>
      <c r="L71" s="46">
        <f t="shared" si="19"/>
        <v>607680.91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753778.73</v>
      </c>
      <c r="K72" s="17">
        <v>0</v>
      </c>
      <c r="L72" s="46">
        <f t="shared" si="19"/>
        <v>753778.73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553530.12</v>
      </c>
      <c r="L73" s="46">
        <f t="shared" si="19"/>
        <v>553530.12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388969.66</v>
      </c>
      <c r="L74" s="46">
        <f t="shared" si="19"/>
        <v>388969.66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2023-12-05T17:10:10Z</dcterms:modified>
  <cp:category/>
  <cp:version/>
  <cp:contentType/>
  <cp:contentStatus/>
</cp:coreProperties>
</file>