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<sst xmlns="http://schemas.openxmlformats.org/spreadsheetml/2006/main" count="87" uniqueCount="86">
  <si>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</si>
  <si>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</si>
  <si>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</si>
  <si>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</si>
  <si>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</si>
  <si>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</si>
  <si>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</si>
  <si>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</si>
  <si>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</si>
  <si>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</si>
  <si>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</si>
  <si>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</si>
  <si>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</si>
  <si>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</si>
  <si>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</si>
  <si>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</si>
  <si>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</si>
  <si>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</si>
  <si>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</si>
  <si>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</si>
  <si>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</si>
  <si>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</si>
  <si>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</si>
  <si>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</si>
  <si>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</si>
  <si>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</si>
  <si>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</si>
  <si>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</si>
  <si>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</si>
  <si>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</si>
  <si>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</si>
  <si>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</si>
  <si>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</si>
  <si>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</si>
  <si>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</si>
  <si>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</si>
  <si>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</si>
  <si>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</si>
  <si>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</si>
  <si>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</si>
  <si>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</si>
  <si>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</si>
  <si>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</si>
  <si>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</si>
  <si>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</si>
  <si>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</si>
  <si>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</si>
  <si>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</si>
  <si>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</si>
  <si>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</si>
  <si>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</si>
  <si>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</si>
  <si>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</si>
  <si>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</si>
  <si>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</si>
  <si>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</si>
  <si>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</si>
  <si>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</si>
  <si>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</si>
  <si>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</si>
  <si>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</si>
  <si>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</si>
  <si>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</si>
  <si>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</si>
  <si>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</si>
  <si>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</si>
  <si>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</si>
  <si>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</si>
  <si>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</si>
  <si>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</si>
  <si>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</si>
  <si>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</si>
  <si>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</si>
  <si>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</si>
  <si>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</si>
  <si>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</si>
  <si>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</si>
  <si>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</si>
  <si>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</si>
  <si>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</si>
  <si>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</si>
  <si>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</si>
  <si>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</si>
  <si>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</si>
  <si>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28/11/23 - VENCIMENTO 05/12/23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</si>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</sst>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87856</v>
      </c>
      <c r="C7" s="10">
        <f aca="true" t="shared" si="0" ref="C7:K7">C8+C11</f>
        <v>92335</v>
      </c>
      <c r="D7" s="10">
        <f t="shared" si="0"/>
        <v>276794</v>
      </c>
      <c r="E7" s="10">
        <f t="shared" si="0"/>
        <v>225803</v>
      </c>
      <c r="F7" s="10">
        <f t="shared" si="0"/>
        <v>247902</v>
      </c>
      <c r="G7" s="10">
        <f t="shared" si="0"/>
        <v>132667</v>
      </c>
      <c r="H7" s="10">
        <f t="shared" si="0"/>
        <v>90000</v>
      </c>
      <c r="I7" s="10">
        <f t="shared" si="0"/>
        <v>110555</v>
      </c>
      <c r="J7" s="10">
        <f t="shared" si="0"/>
        <v>110620</v>
      </c>
      <c r="K7" s="10">
        <f t="shared" si="0"/>
        <v>188054</v>
      </c>
      <c r="L7" s="10">
        <f aca="true" t="shared" si="1" ref="L7:L13">SUM(B7:K7)</f>
        <v>1562586</v>
      </c>
      <c r="M7" s="11"/>
    </row>
    <row r="8" spans="1:13" ht="17.25" customHeight="1">
      <c r="A8" s="12" t="s">
        <v>81</v>
      </c>
      <c r="B8" s="13">
        <f>B9+B10</f>
        <v>5187</v>
      </c>
      <c r="C8" s="13">
        <f aca="true" t="shared" si="2" ref="C8:K8">C9+C10</f>
        <v>4437</v>
      </c>
      <c r="D8" s="13">
        <f t="shared" si="2"/>
        <v>14217</v>
      </c>
      <c r="E8" s="13">
        <f t="shared" si="2"/>
        <v>10405</v>
      </c>
      <c r="F8" s="13">
        <f t="shared" si="2"/>
        <v>9822</v>
      </c>
      <c r="G8" s="13">
        <f t="shared" si="2"/>
        <v>7850</v>
      </c>
      <c r="H8" s="13">
        <f t="shared" si="2"/>
        <v>5862</v>
      </c>
      <c r="I8" s="13">
        <f t="shared" si="2"/>
        <v>4169</v>
      </c>
      <c r="J8" s="13">
        <f t="shared" si="2"/>
        <v>6098</v>
      </c>
      <c r="K8" s="13">
        <f t="shared" si="2"/>
        <v>9055</v>
      </c>
      <c r="L8" s="13">
        <f t="shared" si="1"/>
        <v>77102</v>
      </c>
      <c r="M8"/>
    </row>
    <row r="9" spans="1:13" ht="17.25" customHeight="1">
      <c r="A9" s="14" t="s">
        <v>18</v>
      </c>
      <c r="B9" s="15">
        <v>5183</v>
      </c>
      <c r="C9" s="15">
        <v>4437</v>
      </c>
      <c r="D9" s="15">
        <v>14217</v>
      </c>
      <c r="E9" s="15">
        <v>10403</v>
      </c>
      <c r="F9" s="15">
        <v>9822</v>
      </c>
      <c r="G9" s="15">
        <v>7850</v>
      </c>
      <c r="H9" s="15">
        <v>5829</v>
      </c>
      <c r="I9" s="15">
        <v>4169</v>
      </c>
      <c r="J9" s="15">
        <v>6098</v>
      </c>
      <c r="K9" s="15">
        <v>9055</v>
      </c>
      <c r="L9" s="13">
        <f t="shared" si="1"/>
        <v>77063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33</v>
      </c>
      <c r="I10" s="15">
        <v>0</v>
      </c>
      <c r="J10" s="15">
        <v>0</v>
      </c>
      <c r="K10" s="15">
        <v>0</v>
      </c>
      <c r="L10" s="13">
        <f t="shared" si="1"/>
        <v>39</v>
      </c>
      <c r="M10"/>
    </row>
    <row r="11" spans="1:13" ht="17.25" customHeight="1">
      <c r="A11" s="12" t="s">
        <v>70</v>
      </c>
      <c r="B11" s="15">
        <v>82669</v>
      </c>
      <c r="C11" s="15">
        <v>87898</v>
      </c>
      <c r="D11" s="15">
        <v>262577</v>
      </c>
      <c r="E11" s="15">
        <v>215398</v>
      </c>
      <c r="F11" s="15">
        <v>238080</v>
      </c>
      <c r="G11" s="15">
        <v>124817</v>
      </c>
      <c r="H11" s="15">
        <v>84138</v>
      </c>
      <c r="I11" s="15">
        <v>106386</v>
      </c>
      <c r="J11" s="15">
        <v>104522</v>
      </c>
      <c r="K11" s="15">
        <v>178999</v>
      </c>
      <c r="L11" s="13">
        <f t="shared" si="1"/>
        <v>1485484</v>
      </c>
      <c r="M11" s="60"/>
    </row>
    <row r="12" spans="1:13" ht="17.25" customHeight="1">
      <c r="A12" s="14" t="s">
        <v>82</v>
      </c>
      <c r="B12" s="15">
        <v>8329</v>
      </c>
      <c r="C12" s="15">
        <v>6568</v>
      </c>
      <c r="D12" s="15">
        <v>23030</v>
      </c>
      <c r="E12" s="15">
        <v>20139</v>
      </c>
      <c r="F12" s="15">
        <v>19541</v>
      </c>
      <c r="G12" s="15">
        <v>11232</v>
      </c>
      <c r="H12" s="15">
        <v>7250</v>
      </c>
      <c r="I12" s="15">
        <v>5566</v>
      </c>
      <c r="J12" s="15">
        <v>7038</v>
      </c>
      <c r="K12" s="15">
        <v>11265</v>
      </c>
      <c r="L12" s="13">
        <f t="shared" si="1"/>
        <v>119958</v>
      </c>
      <c r="M12" s="60"/>
    </row>
    <row r="13" spans="1:13" ht="17.25" customHeight="1">
      <c r="A13" s="14" t="s">
        <v>71</v>
      </c>
      <c r="B13" s="15">
        <f>+B11-B12</f>
        <v>74340</v>
      </c>
      <c r="C13" s="15">
        <f aca="true" t="shared" si="3" ref="C13:K13">+C11-C12</f>
        <v>81330</v>
      </c>
      <c r="D13" s="15">
        <f t="shared" si="3"/>
        <v>239547</v>
      </c>
      <c r="E13" s="15">
        <f t="shared" si="3"/>
        <v>195259</v>
      </c>
      <c r="F13" s="15">
        <f t="shared" si="3"/>
        <v>218539</v>
      </c>
      <c r="G13" s="15">
        <f t="shared" si="3"/>
        <v>113585</v>
      </c>
      <c r="H13" s="15">
        <f t="shared" si="3"/>
        <v>76888</v>
      </c>
      <c r="I13" s="15">
        <f t="shared" si="3"/>
        <v>100820</v>
      </c>
      <c r="J13" s="15">
        <f t="shared" si="3"/>
        <v>97484</v>
      </c>
      <c r="K13" s="15">
        <f t="shared" si="3"/>
        <v>167734</v>
      </c>
      <c r="L13" s="13">
        <f t="shared" si="1"/>
        <v>1365526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1.226317174429324</v>
      </c>
      <c r="C18" s="22">
        <v>1.374301788758753</v>
      </c>
      <c r="D18" s="22">
        <v>1.244687562145283</v>
      </c>
      <c r="E18" s="22">
        <v>1.24015384009302</v>
      </c>
      <c r="F18" s="22">
        <v>1.303639709718412</v>
      </c>
      <c r="G18" s="22">
        <v>1.322644208269344</v>
      </c>
      <c r="H18" s="22">
        <v>1.07678087788917</v>
      </c>
      <c r="I18" s="22">
        <v>1.255672501613845</v>
      </c>
      <c r="J18" s="22">
        <v>1.415615547088746</v>
      </c>
      <c r="K18" s="22">
        <v>1.269723877679891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827413.5</v>
      </c>
      <c r="C20" s="25">
        <f aca="true" t="shared" si="4" ref="C20:K20">SUM(C21:C30)</f>
        <v>541090.9200000002</v>
      </c>
      <c r="D20" s="25">
        <f t="shared" si="4"/>
        <v>1766084.5000000002</v>
      </c>
      <c r="E20" s="25">
        <f t="shared" si="4"/>
        <v>1436555.51</v>
      </c>
      <c r="F20" s="25">
        <f t="shared" si="4"/>
        <v>1483726.5400000003</v>
      </c>
      <c r="G20" s="25">
        <f t="shared" si="4"/>
        <v>882339.22</v>
      </c>
      <c r="H20" s="25">
        <f t="shared" si="4"/>
        <v>538824.13</v>
      </c>
      <c r="I20" s="25">
        <f t="shared" si="4"/>
        <v>630362.67</v>
      </c>
      <c r="J20" s="25">
        <f t="shared" si="4"/>
        <v>771079.19</v>
      </c>
      <c r="K20" s="25">
        <f t="shared" si="4"/>
        <v>959350.3599999999</v>
      </c>
      <c r="L20" s="25">
        <f>SUM(B20:K20)</f>
        <v>9836826.54</v>
      </c>
      <c r="M20"/>
    </row>
    <row r="21" spans="1:13" ht="17.25" customHeight="1">
      <c r="A21" s="26" t="s">
        <v>22</v>
      </c>
      <c r="B21" s="56">
        <f>ROUND((B15+B16)*B7,2)</f>
        <v>643712.13</v>
      </c>
      <c r="C21" s="56">
        <f aca="true" t="shared" si="5" ref="C21:K21">ROUND((C15+C16)*C7,2)</f>
        <v>380909.58</v>
      </c>
      <c r="D21" s="56">
        <f t="shared" si="5"/>
        <v>1359030.86</v>
      </c>
      <c r="E21" s="56">
        <f t="shared" si="5"/>
        <v>1123008.64</v>
      </c>
      <c r="F21" s="56">
        <f t="shared" si="5"/>
        <v>1089380.55</v>
      </c>
      <c r="G21" s="56">
        <f t="shared" si="5"/>
        <v>641033.68</v>
      </c>
      <c r="H21" s="56">
        <f t="shared" si="5"/>
        <v>479025</v>
      </c>
      <c r="I21" s="56">
        <f t="shared" si="5"/>
        <v>487868.16</v>
      </c>
      <c r="J21" s="56">
        <f t="shared" si="5"/>
        <v>525732.61</v>
      </c>
      <c r="K21" s="56">
        <f t="shared" si="5"/>
        <v>729837.57</v>
      </c>
      <c r="L21" s="33">
        <f aca="true" t="shared" si="6" ref="L21:L29">SUM(B21:K21)</f>
        <v>7459538.78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145683.11</v>
      </c>
      <c r="C22" s="33">
        <f t="shared" si="7"/>
        <v>142575.14</v>
      </c>
      <c r="D22" s="33">
        <f t="shared" si="7"/>
        <v>332537.95</v>
      </c>
      <c r="E22" s="33">
        <f t="shared" si="7"/>
        <v>269694.84</v>
      </c>
      <c r="F22" s="33">
        <f t="shared" si="7"/>
        <v>330779.19</v>
      </c>
      <c r="G22" s="33">
        <f t="shared" si="7"/>
        <v>206825.8</v>
      </c>
      <c r="H22" s="33">
        <f t="shared" si="7"/>
        <v>36779.96</v>
      </c>
      <c r="I22" s="33">
        <f t="shared" si="7"/>
        <v>124734.47</v>
      </c>
      <c r="J22" s="33">
        <f t="shared" si="7"/>
        <v>218502.65</v>
      </c>
      <c r="K22" s="33">
        <f t="shared" si="7"/>
        <v>196854.62</v>
      </c>
      <c r="L22" s="33">
        <f t="shared" si="6"/>
        <v>2004967.73</v>
      </c>
      <c r="M22"/>
    </row>
    <row r="23" spans="1:13" ht="17.25" customHeight="1">
      <c r="A23" s="27" t="s">
        <v>24</v>
      </c>
      <c r="B23" s="33">
        <v>2944.16</v>
      </c>
      <c r="C23" s="33">
        <v>14966.37</v>
      </c>
      <c r="D23" s="33">
        <v>68198.93</v>
      </c>
      <c r="E23" s="33">
        <v>38089.76</v>
      </c>
      <c r="F23" s="33">
        <v>57685.85</v>
      </c>
      <c r="G23" s="33">
        <v>33205.04</v>
      </c>
      <c r="H23" s="33">
        <v>20397.96</v>
      </c>
      <c r="I23" s="33">
        <v>14989.24</v>
      </c>
      <c r="J23" s="33">
        <v>22043.62</v>
      </c>
      <c r="K23" s="33">
        <v>27522.27</v>
      </c>
      <c r="L23" s="33">
        <f t="shared" si="6"/>
        <v>300043.2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672.48</v>
      </c>
      <c r="C26" s="33">
        <v>441.76</v>
      </c>
      <c r="D26" s="33">
        <v>1437.82</v>
      </c>
      <c r="E26" s="33">
        <v>1170.52</v>
      </c>
      <c r="F26" s="33">
        <v>1207.1</v>
      </c>
      <c r="G26" s="33">
        <v>717.5</v>
      </c>
      <c r="H26" s="33">
        <v>438.94</v>
      </c>
      <c r="I26" s="33">
        <v>512.1</v>
      </c>
      <c r="J26" s="33">
        <v>627.46</v>
      </c>
      <c r="K26" s="33">
        <v>782.22</v>
      </c>
      <c r="L26" s="33">
        <f t="shared" si="6"/>
        <v>8007.900000000001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240.87</v>
      </c>
      <c r="I27" s="33">
        <v>292.99</v>
      </c>
      <c r="J27" s="33">
        <v>353.13</v>
      </c>
      <c r="K27" s="33">
        <v>476.14</v>
      </c>
      <c r="L27" s="33">
        <f t="shared" si="6"/>
        <v>4509.320000000001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112.35</v>
      </c>
      <c r="I28" s="33">
        <v>136.66</v>
      </c>
      <c r="J28" s="33">
        <v>161.62</v>
      </c>
      <c r="K28" s="33">
        <v>219.44</v>
      </c>
      <c r="L28" s="33">
        <f t="shared" si="6"/>
        <v>2069.56</v>
      </c>
      <c r="M28" s="60"/>
    </row>
    <row r="29" spans="1:13" ht="17.25" customHeight="1">
      <c r="A29" s="27" t="s">
        <v>85</v>
      </c>
      <c r="B29" s="33">
        <v>32083.35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32083.35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-130518.79</v>
      </c>
      <c r="C32" s="33">
        <f t="shared" si="8"/>
        <v>-19522.8</v>
      </c>
      <c r="D32" s="33">
        <f t="shared" si="8"/>
        <v>-62554.8</v>
      </c>
      <c r="E32" s="33">
        <f t="shared" si="8"/>
        <v>1085866.41</v>
      </c>
      <c r="F32" s="33">
        <f t="shared" si="8"/>
        <v>-43216.8</v>
      </c>
      <c r="G32" s="33">
        <f t="shared" si="8"/>
        <v>-34540</v>
      </c>
      <c r="H32" s="33">
        <f t="shared" si="8"/>
        <v>-32464.76</v>
      </c>
      <c r="I32" s="33">
        <f t="shared" si="8"/>
        <v>446896.49</v>
      </c>
      <c r="J32" s="33">
        <f t="shared" si="8"/>
        <v>-26831.2</v>
      </c>
      <c r="K32" s="33">
        <f t="shared" si="8"/>
        <v>-39842</v>
      </c>
      <c r="L32" s="33">
        <f aca="true" t="shared" si="9" ref="L32:L39">SUM(B32:K32)</f>
        <v>1143271.7499999998</v>
      </c>
      <c r="M32"/>
    </row>
    <row r="33" spans="1:13" ht="18.75" customHeight="1">
      <c r="A33" s="27" t="s">
        <v>28</v>
      </c>
      <c r="B33" s="33">
        <f>B34+B35+B36+B37</f>
        <v>-22805.2</v>
      </c>
      <c r="C33" s="33">
        <f aca="true" t="shared" si="10" ref="C33:K33">C34+C35+C36+C37</f>
        <v>-19522.8</v>
      </c>
      <c r="D33" s="33">
        <f t="shared" si="10"/>
        <v>-62554.8</v>
      </c>
      <c r="E33" s="33">
        <f t="shared" si="10"/>
        <v>-45773.2</v>
      </c>
      <c r="F33" s="33">
        <f t="shared" si="10"/>
        <v>-43216.8</v>
      </c>
      <c r="G33" s="33">
        <f t="shared" si="10"/>
        <v>-34540</v>
      </c>
      <c r="H33" s="33">
        <f t="shared" si="10"/>
        <v>-25647.6</v>
      </c>
      <c r="I33" s="33">
        <f t="shared" si="10"/>
        <v>-39103.509999999995</v>
      </c>
      <c r="J33" s="33">
        <f t="shared" si="10"/>
        <v>-26831.2</v>
      </c>
      <c r="K33" s="33">
        <f t="shared" si="10"/>
        <v>-39842</v>
      </c>
      <c r="L33" s="33">
        <f t="shared" si="9"/>
        <v>-359837.11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-22805.2</v>
      </c>
      <c r="C34" s="33">
        <f t="shared" si="11"/>
        <v>-19522.8</v>
      </c>
      <c r="D34" s="33">
        <f t="shared" si="11"/>
        <v>-62554.8</v>
      </c>
      <c r="E34" s="33">
        <f t="shared" si="11"/>
        <v>-45773.2</v>
      </c>
      <c r="F34" s="33">
        <f t="shared" si="11"/>
        <v>-43216.8</v>
      </c>
      <c r="G34" s="33">
        <f t="shared" si="11"/>
        <v>-34540</v>
      </c>
      <c r="H34" s="33">
        <f t="shared" si="11"/>
        <v>-25647.6</v>
      </c>
      <c r="I34" s="33">
        <f t="shared" si="11"/>
        <v>-18343.6</v>
      </c>
      <c r="J34" s="33">
        <f t="shared" si="11"/>
        <v>-26831.2</v>
      </c>
      <c r="K34" s="33">
        <f t="shared" si="11"/>
        <v>-39842</v>
      </c>
      <c r="L34" s="33">
        <f t="shared" si="9"/>
        <v>-339077.2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-20759.91</v>
      </c>
      <c r="J37" s="17">
        <v>0</v>
      </c>
      <c r="K37" s="17">
        <v>0</v>
      </c>
      <c r="L37" s="33">
        <f t="shared" si="9"/>
        <v>-20759.91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1131639.6099999999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1503108.8599999999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3338100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696894.71</v>
      </c>
      <c r="C56" s="41">
        <f t="shared" si="16"/>
        <v>521568.12000000017</v>
      </c>
      <c r="D56" s="41">
        <f t="shared" si="16"/>
        <v>1703529.7000000002</v>
      </c>
      <c r="E56" s="41">
        <f t="shared" si="16"/>
        <v>2522421.92</v>
      </c>
      <c r="F56" s="41">
        <f t="shared" si="16"/>
        <v>1440509.7400000002</v>
      </c>
      <c r="G56" s="41">
        <f t="shared" si="16"/>
        <v>847799.22</v>
      </c>
      <c r="H56" s="41">
        <f t="shared" si="16"/>
        <v>506359.37</v>
      </c>
      <c r="I56" s="41">
        <f t="shared" si="16"/>
        <v>1077259.1600000001</v>
      </c>
      <c r="J56" s="41">
        <f t="shared" si="16"/>
        <v>744247.99</v>
      </c>
      <c r="K56" s="41">
        <f t="shared" si="16"/>
        <v>919508.3599999999</v>
      </c>
      <c r="L56" s="42">
        <f t="shared" si="14"/>
        <v>10980098.290000001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696894.71</v>
      </c>
      <c r="C62" s="41">
        <f aca="true" t="shared" si="18" ref="C62:J62">SUM(C63:C74)</f>
        <v>521568.12</v>
      </c>
      <c r="D62" s="41">
        <f t="shared" si="18"/>
        <v>1703529.7</v>
      </c>
      <c r="E62" s="41">
        <f t="shared" si="18"/>
        <v>2522421.92</v>
      </c>
      <c r="F62" s="41">
        <f t="shared" si="18"/>
        <v>1440509.74</v>
      </c>
      <c r="G62" s="41">
        <f t="shared" si="18"/>
        <v>847799.22</v>
      </c>
      <c r="H62" s="41">
        <f t="shared" si="18"/>
        <v>506359.37</v>
      </c>
      <c r="I62" s="41">
        <f>SUM(I63:I79)</f>
        <v>1077259.16</v>
      </c>
      <c r="J62" s="41">
        <f t="shared" si="18"/>
        <v>744247.99</v>
      </c>
      <c r="K62" s="41">
        <f>SUM(K63:K76)</f>
        <v>919508.36</v>
      </c>
      <c r="L62" s="46">
        <f>SUM(B62:K62)</f>
        <v>10980098.29</v>
      </c>
      <c r="M62" s="40"/>
    </row>
    <row r="63" spans="1:13" ht="18.75" customHeight="1">
      <c r="A63" s="47" t="s">
        <v>46</v>
      </c>
      <c r="B63" s="48">
        <v>696894.71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696894.71</v>
      </c>
      <c r="M63"/>
    </row>
    <row r="64" spans="1:13" ht="18.75" customHeight="1">
      <c r="A64" s="47" t="s">
        <v>55</v>
      </c>
      <c r="B64" s="17">
        <v>0</v>
      </c>
      <c r="C64" s="48">
        <v>455172.5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455172.5</v>
      </c>
      <c r="M64"/>
    </row>
    <row r="65" spans="1:13" ht="18.75" customHeight="1">
      <c r="A65" s="47" t="s">
        <v>56</v>
      </c>
      <c r="B65" s="17">
        <v>0</v>
      </c>
      <c r="C65" s="48">
        <v>66395.62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66395.62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1703529.7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1703529.7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2522421.92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2522421.92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1440509.74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1440509.74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847799.22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847799.22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506359.37</v>
      </c>
      <c r="I70" s="17">
        <v>0</v>
      </c>
      <c r="J70" s="17">
        <v>0</v>
      </c>
      <c r="K70" s="17">
        <v>0</v>
      </c>
      <c r="L70" s="46">
        <f t="shared" si="19"/>
        <v>506359.37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1077259.16</v>
      </c>
      <c r="J71" s="17">
        <v>0</v>
      </c>
      <c r="K71" s="17">
        <v>0</v>
      </c>
      <c r="L71" s="46">
        <f t="shared" si="19"/>
        <v>1077259.16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744247.99</v>
      </c>
      <c r="K72" s="17">
        <v>0</v>
      </c>
      <c r="L72" s="46">
        <f t="shared" si="19"/>
        <v>744247.99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533774.6</v>
      </c>
      <c r="L73" s="46">
        <f t="shared" si="19"/>
        <v>533774.6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385733.76</v>
      </c>
      <c r="L74" s="46">
        <f t="shared" si="19"/>
        <v>385733.76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2023-12-04T18:55:55Z</dcterms:modified>
  <cp:category/>
  <cp:version/>
  <cp:contentType/>
  <cp:contentStatus/>
</cp:coreProperties>
</file>