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<sst xmlns="http://schemas.openxmlformats.org/spreadsheetml/2006/main" count="87" uniqueCount="86">
  <si>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</si>
  <si>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</si>
  <si>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</si>
  <si>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</si>
  <si>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</si>
  <si>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</si>
  <si>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</si>
  <si>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</si>
  <si>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</si>
  <si>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</si>
  <si>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</si>
  <si>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</si>
  <si>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</si>
  <si>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</si>
  <si>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</si>
  <si>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</si>
  <si>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</si>
  <si>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</si>
  <si>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</si>
  <si>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</si>
  <si>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</si>
  <si>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</si>
  <si>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</si>
  <si>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</si>
  <si>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</si>
  <si>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</si>
  <si>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</si>
  <si>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</si>
  <si>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</si>
  <si>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</si>
  <si>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</si>
  <si>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</si>
  <si>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</si>
  <si>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</si>
  <si>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</si>
  <si>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</si>
  <si>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</si>
  <si>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</si>
  <si>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</si>
  <si>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</si>
  <si>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</si>
  <si>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</si>
  <si>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</si>
  <si>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</si>
  <si>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</si>
  <si>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</si>
  <si>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</si>
  <si>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</si>
  <si>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</si>
  <si>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</si>
  <si>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</si>
  <si>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</si>
  <si>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</si>
  <si>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</si>
  <si>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</si>
  <si>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</si>
  <si>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</si>
  <si>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</si>
  <si>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</si>
  <si>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</si>
  <si>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</si>
  <si>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</si>
  <si>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</si>
  <si>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</si>
  <si>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</si>
  <si>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</si>
  <si>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</si>
  <si>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</si>
  <si>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</si>
  <si>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</si>
  <si>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</si>
  <si>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</si>
  <si>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</si>
  <si>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</si>
  <si>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</si>
  <si>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</si>
  <si>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</si>
  <si>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</si>
  <si>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</si>
  <si>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</si>
  <si>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</si>
  <si>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</si>
  <si>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</si>
  <si>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4. Remuneração Bruta do Operador (4.1 + 4.2 + 4.3 + 4.4 + 4.5 + 4.6 + 4.9)</t>
  </si>
  <si>
    <t>OPERAÇÃO 27/11/23 - VENCIMENTO 04/12/23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</si>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</sst>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3" sqref="B13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88818</v>
      </c>
      <c r="C7" s="10">
        <f aca="true" t="shared" si="0" ref="C7:K7">C8+C11</f>
        <v>110300</v>
      </c>
      <c r="D7" s="10">
        <f t="shared" si="0"/>
        <v>323836</v>
      </c>
      <c r="E7" s="10">
        <f t="shared" si="0"/>
        <v>260903</v>
      </c>
      <c r="F7" s="10">
        <f t="shared" si="0"/>
        <v>279899</v>
      </c>
      <c r="G7" s="10">
        <f t="shared" si="0"/>
        <v>152328</v>
      </c>
      <c r="H7" s="10">
        <f t="shared" si="0"/>
        <v>87733</v>
      </c>
      <c r="I7" s="10">
        <f t="shared" si="0"/>
        <v>119213</v>
      </c>
      <c r="J7" s="10">
        <f t="shared" si="0"/>
        <v>120933</v>
      </c>
      <c r="K7" s="10">
        <f t="shared" si="0"/>
        <v>215635</v>
      </c>
      <c r="L7" s="10">
        <f aca="true" t="shared" si="1" ref="L7:L13">SUM(B7:K7)</f>
        <v>1759598</v>
      </c>
      <c r="M7" s="11"/>
    </row>
    <row r="8" spans="1:13" ht="17.25" customHeight="1">
      <c r="A8" s="12" t="s">
        <v>81</v>
      </c>
      <c r="B8" s="13">
        <f>B9+B10</f>
        <v>5427</v>
      </c>
      <c r="C8" s="13">
        <f aca="true" t="shared" si="2" ref="C8:K8">C9+C10</f>
        <v>5289</v>
      </c>
      <c r="D8" s="13">
        <f t="shared" si="2"/>
        <v>16495</v>
      </c>
      <c r="E8" s="13">
        <f t="shared" si="2"/>
        <v>11863</v>
      </c>
      <c r="F8" s="13">
        <f t="shared" si="2"/>
        <v>11224</v>
      </c>
      <c r="G8" s="13">
        <f t="shared" si="2"/>
        <v>8262</v>
      </c>
      <c r="H8" s="13">
        <f t="shared" si="2"/>
        <v>4245</v>
      </c>
      <c r="I8" s="13">
        <f t="shared" si="2"/>
        <v>4638</v>
      </c>
      <c r="J8" s="13">
        <f t="shared" si="2"/>
        <v>6121</v>
      </c>
      <c r="K8" s="13">
        <f t="shared" si="2"/>
        <v>10149</v>
      </c>
      <c r="L8" s="13">
        <f t="shared" si="1"/>
        <v>83713</v>
      </c>
      <c r="M8"/>
    </row>
    <row r="9" spans="1:13" ht="17.25" customHeight="1">
      <c r="A9" s="14" t="s">
        <v>18</v>
      </c>
      <c r="B9" s="15">
        <v>5426</v>
      </c>
      <c r="C9" s="15">
        <v>5289</v>
      </c>
      <c r="D9" s="15">
        <v>16495</v>
      </c>
      <c r="E9" s="15">
        <v>11861</v>
      </c>
      <c r="F9" s="15">
        <v>11224</v>
      </c>
      <c r="G9" s="15">
        <v>8262</v>
      </c>
      <c r="H9" s="15">
        <v>4154</v>
      </c>
      <c r="I9" s="15">
        <v>4638</v>
      </c>
      <c r="J9" s="15">
        <v>6121</v>
      </c>
      <c r="K9" s="15">
        <v>10149</v>
      </c>
      <c r="L9" s="13">
        <f t="shared" si="1"/>
        <v>83619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2</v>
      </c>
      <c r="F10" s="15">
        <v>0</v>
      </c>
      <c r="G10" s="15">
        <v>0</v>
      </c>
      <c r="H10" s="15">
        <v>91</v>
      </c>
      <c r="I10" s="15">
        <v>0</v>
      </c>
      <c r="J10" s="15">
        <v>0</v>
      </c>
      <c r="K10" s="15">
        <v>0</v>
      </c>
      <c r="L10" s="13">
        <f t="shared" si="1"/>
        <v>94</v>
      </c>
      <c r="M10"/>
    </row>
    <row r="11" spans="1:13" ht="17.25" customHeight="1">
      <c r="A11" s="12" t="s">
        <v>70</v>
      </c>
      <c r="B11" s="15">
        <v>83391</v>
      </c>
      <c r="C11" s="15">
        <v>105011</v>
      </c>
      <c r="D11" s="15">
        <v>307341</v>
      </c>
      <c r="E11" s="15">
        <v>249040</v>
      </c>
      <c r="F11" s="15">
        <v>268675</v>
      </c>
      <c r="G11" s="15">
        <v>144066</v>
      </c>
      <c r="H11" s="15">
        <v>83488</v>
      </c>
      <c r="I11" s="15">
        <v>114575</v>
      </c>
      <c r="J11" s="15">
        <v>114812</v>
      </c>
      <c r="K11" s="15">
        <v>205486</v>
      </c>
      <c r="L11" s="13">
        <f t="shared" si="1"/>
        <v>1675885</v>
      </c>
      <c r="M11" s="60"/>
    </row>
    <row r="12" spans="1:13" ht="17.25" customHeight="1">
      <c r="A12" s="14" t="s">
        <v>82</v>
      </c>
      <c r="B12" s="15">
        <v>9743</v>
      </c>
      <c r="C12" s="15">
        <v>7611</v>
      </c>
      <c r="D12" s="15">
        <v>26568</v>
      </c>
      <c r="E12" s="15">
        <v>23624</v>
      </c>
      <c r="F12" s="15">
        <v>22284</v>
      </c>
      <c r="G12" s="15">
        <v>12956</v>
      </c>
      <c r="H12" s="15">
        <v>7488</v>
      </c>
      <c r="I12" s="15">
        <v>6662</v>
      </c>
      <c r="J12" s="15">
        <v>8424</v>
      </c>
      <c r="K12" s="15">
        <v>13337</v>
      </c>
      <c r="L12" s="13">
        <f t="shared" si="1"/>
        <v>138697</v>
      </c>
      <c r="M12" s="60"/>
    </row>
    <row r="13" spans="1:13" ht="17.25" customHeight="1">
      <c r="A13" s="14" t="s">
        <v>71</v>
      </c>
      <c r="B13" s="15">
        <f>+B11-B12</f>
        <v>73648</v>
      </c>
      <c r="C13" s="15">
        <f aca="true" t="shared" si="3" ref="C13:K13">+C11-C12</f>
        <v>97400</v>
      </c>
      <c r="D13" s="15">
        <f t="shared" si="3"/>
        <v>280773</v>
      </c>
      <c r="E13" s="15">
        <f t="shared" si="3"/>
        <v>225416</v>
      </c>
      <c r="F13" s="15">
        <f t="shared" si="3"/>
        <v>246391</v>
      </c>
      <c r="G13" s="15">
        <f t="shared" si="3"/>
        <v>131110</v>
      </c>
      <c r="H13" s="15">
        <f t="shared" si="3"/>
        <v>76000</v>
      </c>
      <c r="I13" s="15">
        <f t="shared" si="3"/>
        <v>107913</v>
      </c>
      <c r="J13" s="15">
        <f t="shared" si="3"/>
        <v>106388</v>
      </c>
      <c r="K13" s="15">
        <f t="shared" si="3"/>
        <v>192149</v>
      </c>
      <c r="L13" s="13">
        <f t="shared" si="1"/>
        <v>1537188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1.215401082728044</v>
      </c>
      <c r="C18" s="22">
        <v>1.178152617733465</v>
      </c>
      <c r="D18" s="22">
        <v>1.088171323326625</v>
      </c>
      <c r="E18" s="22">
        <v>1.094815165549687</v>
      </c>
      <c r="F18" s="22">
        <v>1.177164073984599</v>
      </c>
      <c r="G18" s="22">
        <v>1.176641765255257</v>
      </c>
      <c r="H18" s="22">
        <v>1.095746319633165</v>
      </c>
      <c r="I18" s="22">
        <v>1.179472453774525</v>
      </c>
      <c r="J18" s="22">
        <v>1.306627363191353</v>
      </c>
      <c r="K18" s="22">
        <v>1.124752905089058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83</v>
      </c>
      <c r="B20" s="25">
        <f>SUM(B21:B30)</f>
        <v>828754.27</v>
      </c>
      <c r="C20" s="25">
        <f aca="true" t="shared" si="4" ref="C20:K20">SUM(C21:C30)</f>
        <v>553567.0600000002</v>
      </c>
      <c r="D20" s="25">
        <f t="shared" si="4"/>
        <v>1805034.97</v>
      </c>
      <c r="E20" s="25">
        <f t="shared" si="4"/>
        <v>1464301.73</v>
      </c>
      <c r="F20" s="25">
        <f t="shared" si="4"/>
        <v>1511457.27</v>
      </c>
      <c r="G20" s="25">
        <f t="shared" si="4"/>
        <v>900511.1499999999</v>
      </c>
      <c r="H20" s="25">
        <f t="shared" si="4"/>
        <v>534422.29</v>
      </c>
      <c r="I20" s="25">
        <f t="shared" si="4"/>
        <v>638481.6300000001</v>
      </c>
      <c r="J20" s="25">
        <f t="shared" si="4"/>
        <v>777916.43</v>
      </c>
      <c r="K20" s="25">
        <f t="shared" si="4"/>
        <v>973815.09</v>
      </c>
      <c r="L20" s="25">
        <f>SUM(B20:K20)</f>
        <v>9988261.889999999</v>
      </c>
      <c r="M20"/>
    </row>
    <row r="21" spans="1:13" ht="17.25" customHeight="1">
      <c r="A21" s="26" t="s">
        <v>22</v>
      </c>
      <c r="B21" s="56">
        <f>ROUND((B15+B16)*B7,2)</f>
        <v>650760.6</v>
      </c>
      <c r="C21" s="56">
        <f aca="true" t="shared" si="5" ref="C21:K21">ROUND((C15+C16)*C7,2)</f>
        <v>455020.59</v>
      </c>
      <c r="D21" s="56">
        <f t="shared" si="5"/>
        <v>1590002.38</v>
      </c>
      <c r="E21" s="56">
        <f t="shared" si="5"/>
        <v>1297574.98</v>
      </c>
      <c r="F21" s="56">
        <f t="shared" si="5"/>
        <v>1229988.17</v>
      </c>
      <c r="G21" s="56">
        <f t="shared" si="5"/>
        <v>736033.66</v>
      </c>
      <c r="H21" s="56">
        <f t="shared" si="5"/>
        <v>466958.89</v>
      </c>
      <c r="I21" s="56">
        <f t="shared" si="5"/>
        <v>526075.05</v>
      </c>
      <c r="J21" s="56">
        <f t="shared" si="5"/>
        <v>574746.18</v>
      </c>
      <c r="K21" s="56">
        <f t="shared" si="5"/>
        <v>836879.44</v>
      </c>
      <c r="L21" s="33">
        <f aca="true" t="shared" si="6" ref="L21:L29">SUM(B21:K21)</f>
        <v>8364039.9399999995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140174.54</v>
      </c>
      <c r="C22" s="33">
        <f t="shared" si="7"/>
        <v>81063.11</v>
      </c>
      <c r="D22" s="33">
        <f t="shared" si="7"/>
        <v>140192.61</v>
      </c>
      <c r="E22" s="33">
        <f t="shared" si="7"/>
        <v>123029.79</v>
      </c>
      <c r="F22" s="33">
        <f t="shared" si="7"/>
        <v>217909.72</v>
      </c>
      <c r="G22" s="33">
        <f t="shared" si="7"/>
        <v>130014.28</v>
      </c>
      <c r="H22" s="33">
        <f t="shared" si="7"/>
        <v>44709.6</v>
      </c>
      <c r="I22" s="33">
        <f t="shared" si="7"/>
        <v>94415.98</v>
      </c>
      <c r="J22" s="33">
        <f t="shared" si="7"/>
        <v>176232.91</v>
      </c>
      <c r="K22" s="33">
        <f t="shared" si="7"/>
        <v>104403.14</v>
      </c>
      <c r="L22" s="33">
        <f t="shared" si="6"/>
        <v>1252145.68</v>
      </c>
      <c r="M22"/>
    </row>
    <row r="23" spans="1:13" ht="17.25" customHeight="1">
      <c r="A23" s="27" t="s">
        <v>24</v>
      </c>
      <c r="B23" s="33">
        <v>2849.07</v>
      </c>
      <c r="C23" s="33">
        <v>14837.9</v>
      </c>
      <c r="D23" s="33">
        <v>68506.33</v>
      </c>
      <c r="E23" s="33">
        <v>37926.25</v>
      </c>
      <c r="F23" s="33">
        <v>57667.18</v>
      </c>
      <c r="G23" s="33">
        <v>33180.06</v>
      </c>
      <c r="H23" s="33">
        <v>20141.03</v>
      </c>
      <c r="I23" s="33">
        <v>15216.99</v>
      </c>
      <c r="J23" s="33">
        <v>22137.03</v>
      </c>
      <c r="K23" s="33">
        <v>27393.8</v>
      </c>
      <c r="L23" s="33">
        <f t="shared" si="6"/>
        <v>299855.63999999996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666.86</v>
      </c>
      <c r="C26" s="33">
        <v>447.39</v>
      </c>
      <c r="D26" s="33">
        <v>1454.71</v>
      </c>
      <c r="E26" s="33">
        <v>1178.96</v>
      </c>
      <c r="F26" s="33">
        <v>1218.35</v>
      </c>
      <c r="G26" s="33">
        <v>725.95</v>
      </c>
      <c r="H26" s="33">
        <v>430.5</v>
      </c>
      <c r="I26" s="33">
        <v>514.91</v>
      </c>
      <c r="J26" s="33">
        <v>627.46</v>
      </c>
      <c r="K26" s="33">
        <v>785.03</v>
      </c>
      <c r="L26" s="33">
        <f t="shared" si="6"/>
        <v>8050.12</v>
      </c>
      <c r="M26" s="60"/>
    </row>
    <row r="27" spans="1:13" ht="17.25" customHeight="1">
      <c r="A27" s="27" t="s">
        <v>74</v>
      </c>
      <c r="B27" s="33">
        <v>337.45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388.35</v>
      </c>
      <c r="H27" s="33">
        <v>240.87</v>
      </c>
      <c r="I27" s="33">
        <v>292.99</v>
      </c>
      <c r="J27" s="33">
        <v>353.13</v>
      </c>
      <c r="K27" s="33">
        <v>476.14</v>
      </c>
      <c r="L27" s="33">
        <f t="shared" si="6"/>
        <v>4509.320000000001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112.35</v>
      </c>
      <c r="I28" s="33">
        <v>136.66</v>
      </c>
      <c r="J28" s="33">
        <v>161.62</v>
      </c>
      <c r="K28" s="33">
        <v>219.44</v>
      </c>
      <c r="L28" s="33">
        <f t="shared" si="6"/>
        <v>2069.56</v>
      </c>
      <c r="M28" s="60"/>
    </row>
    <row r="29" spans="1:13" ht="17.25" customHeight="1">
      <c r="A29" s="27" t="s">
        <v>85</v>
      </c>
      <c r="B29" s="33">
        <v>31984.93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31984.93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-131587.99</v>
      </c>
      <c r="C32" s="33">
        <f t="shared" si="8"/>
        <v>-23271.6</v>
      </c>
      <c r="D32" s="33">
        <f t="shared" si="8"/>
        <v>-72578</v>
      </c>
      <c r="E32" s="33">
        <f t="shared" si="8"/>
        <v>-58148.7899999999</v>
      </c>
      <c r="F32" s="33">
        <f t="shared" si="8"/>
        <v>-49385.6</v>
      </c>
      <c r="G32" s="33">
        <f t="shared" si="8"/>
        <v>-36352.8</v>
      </c>
      <c r="H32" s="33">
        <f t="shared" si="8"/>
        <v>-25094.76</v>
      </c>
      <c r="I32" s="33">
        <f t="shared" si="8"/>
        <v>-28699.67</v>
      </c>
      <c r="J32" s="33">
        <f t="shared" si="8"/>
        <v>-26932.4</v>
      </c>
      <c r="K32" s="33">
        <f t="shared" si="8"/>
        <v>-44655.6</v>
      </c>
      <c r="L32" s="33">
        <f aca="true" t="shared" si="9" ref="L32:L39">SUM(B32:K32)</f>
        <v>-496707.20999999985</v>
      </c>
      <c r="M32"/>
    </row>
    <row r="33" spans="1:13" ht="18.75" customHeight="1">
      <c r="A33" s="27" t="s">
        <v>28</v>
      </c>
      <c r="B33" s="33">
        <f>B34+B35+B36+B37</f>
        <v>-23874.4</v>
      </c>
      <c r="C33" s="33">
        <f aca="true" t="shared" si="10" ref="C33:K33">C34+C35+C36+C37</f>
        <v>-23271.6</v>
      </c>
      <c r="D33" s="33">
        <f t="shared" si="10"/>
        <v>-72578</v>
      </c>
      <c r="E33" s="33">
        <f t="shared" si="10"/>
        <v>-52188.4</v>
      </c>
      <c r="F33" s="33">
        <f t="shared" si="10"/>
        <v>-49385.6</v>
      </c>
      <c r="G33" s="33">
        <f t="shared" si="10"/>
        <v>-36352.8</v>
      </c>
      <c r="H33" s="33">
        <f t="shared" si="10"/>
        <v>-18277.6</v>
      </c>
      <c r="I33" s="33">
        <f t="shared" si="10"/>
        <v>-28699.67</v>
      </c>
      <c r="J33" s="33">
        <f t="shared" si="10"/>
        <v>-26932.4</v>
      </c>
      <c r="K33" s="33">
        <f t="shared" si="10"/>
        <v>-44655.6</v>
      </c>
      <c r="L33" s="33">
        <f t="shared" si="9"/>
        <v>-376216.06999999995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-23874.4</v>
      </c>
      <c r="C34" s="33">
        <f t="shared" si="11"/>
        <v>-23271.6</v>
      </c>
      <c r="D34" s="33">
        <f t="shared" si="11"/>
        <v>-72578</v>
      </c>
      <c r="E34" s="33">
        <f t="shared" si="11"/>
        <v>-52188.4</v>
      </c>
      <c r="F34" s="33">
        <f t="shared" si="11"/>
        <v>-49385.6</v>
      </c>
      <c r="G34" s="33">
        <f t="shared" si="11"/>
        <v>-36352.8</v>
      </c>
      <c r="H34" s="33">
        <f t="shared" si="11"/>
        <v>-18277.6</v>
      </c>
      <c r="I34" s="33">
        <f t="shared" si="11"/>
        <v>-20407.2</v>
      </c>
      <c r="J34" s="33">
        <f t="shared" si="11"/>
        <v>-26932.4</v>
      </c>
      <c r="K34" s="33">
        <f t="shared" si="11"/>
        <v>-44655.6</v>
      </c>
      <c r="L34" s="33">
        <f t="shared" si="9"/>
        <v>-367923.6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-8292.47</v>
      </c>
      <c r="J37" s="17">
        <v>0</v>
      </c>
      <c r="K37" s="17">
        <v>0</v>
      </c>
      <c r="L37" s="33">
        <f t="shared" si="9"/>
        <v>-8292.47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-5960.389999999898</v>
      </c>
      <c r="F38" s="38">
        <f t="shared" si="12"/>
        <v>0</v>
      </c>
      <c r="G38" s="38">
        <f t="shared" si="12"/>
        <v>0</v>
      </c>
      <c r="H38" s="38">
        <f t="shared" si="12"/>
        <v>-6817.16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-120491.1399999999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1714500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-1714500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697166.28</v>
      </c>
      <c r="C56" s="41">
        <f t="shared" si="16"/>
        <v>530295.4600000002</v>
      </c>
      <c r="D56" s="41">
        <f t="shared" si="16"/>
        <v>1732456.97</v>
      </c>
      <c r="E56" s="41">
        <f t="shared" si="16"/>
        <v>1406152.9400000002</v>
      </c>
      <c r="F56" s="41">
        <f t="shared" si="16"/>
        <v>1462071.67</v>
      </c>
      <c r="G56" s="41">
        <f t="shared" si="16"/>
        <v>864158.3499999999</v>
      </c>
      <c r="H56" s="41">
        <f t="shared" si="16"/>
        <v>509327.53</v>
      </c>
      <c r="I56" s="41">
        <f t="shared" si="16"/>
        <v>609781.9600000001</v>
      </c>
      <c r="J56" s="41">
        <f t="shared" si="16"/>
        <v>750984.03</v>
      </c>
      <c r="K56" s="41">
        <f t="shared" si="16"/>
        <v>929159.49</v>
      </c>
      <c r="L56" s="42">
        <f t="shared" si="14"/>
        <v>9491554.68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697166.28</v>
      </c>
      <c r="C62" s="41">
        <f aca="true" t="shared" si="18" ref="C62:J62">SUM(C63:C74)</f>
        <v>530295.46</v>
      </c>
      <c r="D62" s="41">
        <f t="shared" si="18"/>
        <v>1732456.97</v>
      </c>
      <c r="E62" s="41">
        <f t="shared" si="18"/>
        <v>1406152.94</v>
      </c>
      <c r="F62" s="41">
        <f t="shared" si="18"/>
        <v>1462071.67</v>
      </c>
      <c r="G62" s="41">
        <f t="shared" si="18"/>
        <v>864158.35</v>
      </c>
      <c r="H62" s="41">
        <f t="shared" si="18"/>
        <v>509327.53</v>
      </c>
      <c r="I62" s="41">
        <f>SUM(I63:I79)</f>
        <v>609781.96</v>
      </c>
      <c r="J62" s="41">
        <f t="shared" si="18"/>
        <v>750984.03</v>
      </c>
      <c r="K62" s="41">
        <f>SUM(K63:K76)</f>
        <v>929159.49</v>
      </c>
      <c r="L62" s="46">
        <f>SUM(B62:K62)</f>
        <v>9491554.68</v>
      </c>
      <c r="M62" s="40"/>
    </row>
    <row r="63" spans="1:13" ht="18.75" customHeight="1">
      <c r="A63" s="47" t="s">
        <v>46</v>
      </c>
      <c r="B63" s="48">
        <v>697166.28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697166.28</v>
      </c>
      <c r="M63"/>
    </row>
    <row r="64" spans="1:13" ht="18.75" customHeight="1">
      <c r="A64" s="47" t="s">
        <v>55</v>
      </c>
      <c r="B64" s="17">
        <v>0</v>
      </c>
      <c r="C64" s="48">
        <v>469523.6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469523.6</v>
      </c>
      <c r="M64"/>
    </row>
    <row r="65" spans="1:13" ht="18.75" customHeight="1">
      <c r="A65" s="47" t="s">
        <v>56</v>
      </c>
      <c r="B65" s="17">
        <v>0</v>
      </c>
      <c r="C65" s="48">
        <v>60771.86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60771.86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1732456.97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1732456.97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1406152.94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1406152.94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1462071.67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1462071.67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864158.35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864158.35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509327.53</v>
      </c>
      <c r="I70" s="17">
        <v>0</v>
      </c>
      <c r="J70" s="17">
        <v>0</v>
      </c>
      <c r="K70" s="17">
        <v>0</v>
      </c>
      <c r="L70" s="46">
        <f t="shared" si="19"/>
        <v>509327.53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609781.96</v>
      </c>
      <c r="J71" s="17">
        <v>0</v>
      </c>
      <c r="K71" s="17">
        <v>0</v>
      </c>
      <c r="L71" s="46">
        <f t="shared" si="19"/>
        <v>609781.96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750984.03</v>
      </c>
      <c r="K72" s="17">
        <v>0</v>
      </c>
      <c r="L72" s="46">
        <f t="shared" si="19"/>
        <v>750984.03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539655.83</v>
      </c>
      <c r="L73" s="46">
        <f t="shared" si="19"/>
        <v>539655.83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389503.66</v>
      </c>
      <c r="L74" s="46">
        <f t="shared" si="19"/>
        <v>389503.66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2023-12-01T20:16:52Z</dcterms:modified>
  <cp:category/>
  <cp:version/>
  <cp:contentType/>
  <cp:contentStatus/>
</cp:coreProperties>
</file>