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<sst xmlns="http://schemas.openxmlformats.org/spreadsheetml/2006/main" count="87" uniqueCount="86">
  <si>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</si>
  <si>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</si>
  <si>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</si>
  <si>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</si>
  <si>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</si>
  <si>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</si>
  <si>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</si>
  <si>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</si>
  <si>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</si>
  <si>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</si>
  <si>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</si>
  <si>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</si>
  <si>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</si>
  <si>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</si>
  <si>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</si>
  <si>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</si>
  <si>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</si>
  <si>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</si>
  <si>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</si>
  <si>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</si>
  <si>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</si>
  <si>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</si>
  <si>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</si>
  <si>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</si>
  <si>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</si>
  <si>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</si>
  <si>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</si>
  <si>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</si>
  <si>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</si>
  <si>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</si>
  <si>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</si>
  <si>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</si>
  <si>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</si>
  <si>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</si>
  <si>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</si>
  <si>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</si>
  <si>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</si>
  <si>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</si>
  <si>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</si>
  <si>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</si>
  <si>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</si>
  <si>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</si>
  <si>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</si>
  <si>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</si>
  <si>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</si>
  <si>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</si>
  <si>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</si>
  <si>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</si>
  <si>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</si>
  <si>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</si>
  <si>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</si>
  <si>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</si>
  <si>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</si>
  <si>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</si>
  <si>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</si>
  <si>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</si>
  <si>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</si>
  <si>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</si>
  <si>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</si>
  <si>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</si>
  <si>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</si>
  <si>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</si>
  <si>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</si>
  <si>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</si>
  <si>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</si>
  <si>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</si>
  <si>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</si>
  <si>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</si>
  <si>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</si>
  <si>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</si>
  <si>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</si>
  <si>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</si>
  <si>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</si>
  <si>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</si>
  <si>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</si>
  <si>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</si>
  <si>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</si>
  <si>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</si>
  <si>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</si>
  <si>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</si>
  <si>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</si>
  <si>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</si>
  <si>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</si>
  <si>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</si>
  <si>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26/11/23 - VENCIMENTO 01/12/23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</si>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</sst>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21465</v>
      </c>
      <c r="C7" s="10">
        <f aca="true" t="shared" si="0" ref="C7:K7">C8+C11</f>
        <v>31378</v>
      </c>
      <c r="D7" s="10">
        <f t="shared" si="0"/>
        <v>97628</v>
      </c>
      <c r="E7" s="10">
        <f t="shared" si="0"/>
        <v>82866</v>
      </c>
      <c r="F7" s="10">
        <f t="shared" si="0"/>
        <v>96558</v>
      </c>
      <c r="G7" s="10">
        <f t="shared" si="0"/>
        <v>39372</v>
      </c>
      <c r="H7" s="10">
        <f t="shared" si="0"/>
        <v>24608</v>
      </c>
      <c r="I7" s="10">
        <f t="shared" si="0"/>
        <v>39077</v>
      </c>
      <c r="J7" s="10">
        <f t="shared" si="0"/>
        <v>24856</v>
      </c>
      <c r="K7" s="10">
        <f t="shared" si="0"/>
        <v>70276</v>
      </c>
      <c r="L7" s="10">
        <f aca="true" t="shared" si="1" ref="L7:L13">SUM(B7:K7)</f>
        <v>528084</v>
      </c>
      <c r="M7" s="11"/>
    </row>
    <row r="8" spans="1:13" ht="17.25" customHeight="1">
      <c r="A8" s="12" t="s">
        <v>81</v>
      </c>
      <c r="B8" s="13">
        <f>B9+B10</f>
        <v>1816</v>
      </c>
      <c r="C8" s="13">
        <f aca="true" t="shared" si="2" ref="C8:K8">C9+C10</f>
        <v>1867</v>
      </c>
      <c r="D8" s="13">
        <f t="shared" si="2"/>
        <v>6616</v>
      </c>
      <c r="E8" s="13">
        <f t="shared" si="2"/>
        <v>5225</v>
      </c>
      <c r="F8" s="13">
        <f t="shared" si="2"/>
        <v>5551</v>
      </c>
      <c r="G8" s="13">
        <f t="shared" si="2"/>
        <v>2704</v>
      </c>
      <c r="H8" s="13">
        <f t="shared" si="2"/>
        <v>1499</v>
      </c>
      <c r="I8" s="13">
        <f t="shared" si="2"/>
        <v>1999</v>
      </c>
      <c r="J8" s="13">
        <f t="shared" si="2"/>
        <v>1452</v>
      </c>
      <c r="K8" s="13">
        <f t="shared" si="2"/>
        <v>3653</v>
      </c>
      <c r="L8" s="13">
        <f t="shared" si="1"/>
        <v>32382</v>
      </c>
      <c r="M8"/>
    </row>
    <row r="9" spans="1:13" ht="17.25" customHeight="1">
      <c r="A9" s="14" t="s">
        <v>18</v>
      </c>
      <c r="B9" s="15">
        <v>1816</v>
      </c>
      <c r="C9" s="15">
        <v>1867</v>
      </c>
      <c r="D9" s="15">
        <v>6616</v>
      </c>
      <c r="E9" s="15">
        <v>5224</v>
      </c>
      <c r="F9" s="15">
        <v>5551</v>
      </c>
      <c r="G9" s="15">
        <v>2704</v>
      </c>
      <c r="H9" s="15">
        <v>1476</v>
      </c>
      <c r="I9" s="15">
        <v>1999</v>
      </c>
      <c r="J9" s="15">
        <v>1452</v>
      </c>
      <c r="K9" s="15">
        <v>3653</v>
      </c>
      <c r="L9" s="13">
        <f t="shared" si="1"/>
        <v>32358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23</v>
      </c>
      <c r="I10" s="15">
        <v>0</v>
      </c>
      <c r="J10" s="15">
        <v>0</v>
      </c>
      <c r="K10" s="15">
        <v>0</v>
      </c>
      <c r="L10" s="13">
        <f t="shared" si="1"/>
        <v>24</v>
      </c>
      <c r="M10"/>
    </row>
    <row r="11" spans="1:13" ht="17.25" customHeight="1">
      <c r="A11" s="12" t="s">
        <v>70</v>
      </c>
      <c r="B11" s="15">
        <v>19649</v>
      </c>
      <c r="C11" s="15">
        <v>29511</v>
      </c>
      <c r="D11" s="15">
        <v>91012</v>
      </c>
      <c r="E11" s="15">
        <v>77641</v>
      </c>
      <c r="F11" s="15">
        <v>91007</v>
      </c>
      <c r="G11" s="15">
        <v>36668</v>
      </c>
      <c r="H11" s="15">
        <v>23109</v>
      </c>
      <c r="I11" s="15">
        <v>37078</v>
      </c>
      <c r="J11" s="15">
        <v>23404</v>
      </c>
      <c r="K11" s="15">
        <v>66623</v>
      </c>
      <c r="L11" s="13">
        <f t="shared" si="1"/>
        <v>495702</v>
      </c>
      <c r="M11" s="60"/>
    </row>
    <row r="12" spans="1:13" ht="17.25" customHeight="1">
      <c r="A12" s="14" t="s">
        <v>82</v>
      </c>
      <c r="B12" s="15">
        <v>2827</v>
      </c>
      <c r="C12" s="15">
        <v>2710</v>
      </c>
      <c r="D12" s="15">
        <v>9117</v>
      </c>
      <c r="E12" s="15">
        <v>9394</v>
      </c>
      <c r="F12" s="15">
        <v>9454</v>
      </c>
      <c r="G12" s="15">
        <v>4177</v>
      </c>
      <c r="H12" s="15">
        <v>2669</v>
      </c>
      <c r="I12" s="15">
        <v>2363</v>
      </c>
      <c r="J12" s="15">
        <v>1962</v>
      </c>
      <c r="K12" s="15">
        <v>4962</v>
      </c>
      <c r="L12" s="13">
        <f t="shared" si="1"/>
        <v>49635</v>
      </c>
      <c r="M12" s="60"/>
    </row>
    <row r="13" spans="1:13" ht="17.25" customHeight="1">
      <c r="A13" s="14" t="s">
        <v>71</v>
      </c>
      <c r="B13" s="15">
        <f>+B11-B12</f>
        <v>16822</v>
      </c>
      <c r="C13" s="15">
        <f aca="true" t="shared" si="3" ref="C13:K13">+C11-C12</f>
        <v>26801</v>
      </c>
      <c r="D13" s="15">
        <f t="shared" si="3"/>
        <v>81895</v>
      </c>
      <c r="E13" s="15">
        <f t="shared" si="3"/>
        <v>68247</v>
      </c>
      <c r="F13" s="15">
        <f t="shared" si="3"/>
        <v>81553</v>
      </c>
      <c r="G13" s="15">
        <f t="shared" si="3"/>
        <v>32491</v>
      </c>
      <c r="H13" s="15">
        <f t="shared" si="3"/>
        <v>20440</v>
      </c>
      <c r="I13" s="15">
        <f t="shared" si="3"/>
        <v>34715</v>
      </c>
      <c r="J13" s="15">
        <f t="shared" si="3"/>
        <v>21442</v>
      </c>
      <c r="K13" s="15">
        <f t="shared" si="3"/>
        <v>61661</v>
      </c>
      <c r="L13" s="13">
        <f t="shared" si="1"/>
        <v>446067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1.236320294471973</v>
      </c>
      <c r="C18" s="22">
        <v>1.14920351044026</v>
      </c>
      <c r="D18" s="22">
        <v>1.073885448853772</v>
      </c>
      <c r="E18" s="22">
        <v>1.114206707584339</v>
      </c>
      <c r="F18" s="22">
        <v>1.204714838486616</v>
      </c>
      <c r="G18" s="22">
        <v>1.102007589231904</v>
      </c>
      <c r="H18" s="22">
        <v>1.064757492088954</v>
      </c>
      <c r="I18" s="22">
        <v>1.127881717722145</v>
      </c>
      <c r="J18" s="22">
        <v>1.327527585654337</v>
      </c>
      <c r="K18" s="22">
        <v>1.127822693866484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230922.24000000002</v>
      </c>
      <c r="C20" s="25">
        <f aca="true" t="shared" si="4" ref="C20:K20">SUM(C21:C30)</f>
        <v>159825.09</v>
      </c>
      <c r="D20" s="25">
        <f t="shared" si="4"/>
        <v>550507.4</v>
      </c>
      <c r="E20" s="25">
        <f t="shared" si="4"/>
        <v>490332.0900000001</v>
      </c>
      <c r="F20" s="25">
        <f t="shared" si="4"/>
        <v>542512.8999999999</v>
      </c>
      <c r="G20" s="25">
        <f t="shared" si="4"/>
        <v>226254.59000000003</v>
      </c>
      <c r="H20" s="25">
        <f t="shared" si="4"/>
        <v>150323.12</v>
      </c>
      <c r="I20" s="25">
        <f t="shared" si="4"/>
        <v>203354.08000000002</v>
      </c>
      <c r="J20" s="25">
        <f t="shared" si="4"/>
        <v>169889.71</v>
      </c>
      <c r="K20" s="25">
        <f t="shared" si="4"/>
        <v>327725.63999999996</v>
      </c>
      <c r="L20" s="25">
        <f>SUM(B20:K20)</f>
        <v>3051646.8600000003</v>
      </c>
      <c r="M20"/>
    </row>
    <row r="21" spans="1:13" ht="17.25" customHeight="1">
      <c r="A21" s="26" t="s">
        <v>22</v>
      </c>
      <c r="B21" s="56">
        <f>ROUND((B15+B16)*B7,2)</f>
        <v>157271.91</v>
      </c>
      <c r="C21" s="56">
        <f aca="true" t="shared" si="5" ref="C21:K21">ROUND((C15+C16)*C7,2)</f>
        <v>129443.66</v>
      </c>
      <c r="D21" s="56">
        <f t="shared" si="5"/>
        <v>479343.72</v>
      </c>
      <c r="E21" s="56">
        <f t="shared" si="5"/>
        <v>412125.76</v>
      </c>
      <c r="F21" s="56">
        <f t="shared" si="5"/>
        <v>424314.48</v>
      </c>
      <c r="G21" s="56">
        <f t="shared" si="5"/>
        <v>190241.57</v>
      </c>
      <c r="H21" s="56">
        <f t="shared" si="5"/>
        <v>130976.08</v>
      </c>
      <c r="I21" s="56">
        <f t="shared" si="5"/>
        <v>172442.89</v>
      </c>
      <c r="J21" s="56">
        <f t="shared" si="5"/>
        <v>118130.63</v>
      </c>
      <c r="K21" s="56">
        <f t="shared" si="5"/>
        <v>272741.16</v>
      </c>
      <c r="L21" s="33">
        <f aca="true" t="shared" si="6" ref="L21:L29">SUM(B21:K21)</f>
        <v>2487031.8600000003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37166.54</v>
      </c>
      <c r="C22" s="33">
        <f t="shared" si="7"/>
        <v>19313.45</v>
      </c>
      <c r="D22" s="33">
        <f t="shared" si="7"/>
        <v>35416.53</v>
      </c>
      <c r="E22" s="33">
        <f t="shared" si="7"/>
        <v>47067.53</v>
      </c>
      <c r="F22" s="33">
        <f t="shared" si="7"/>
        <v>86863.47</v>
      </c>
      <c r="G22" s="33">
        <f t="shared" si="7"/>
        <v>19406.08</v>
      </c>
      <c r="H22" s="33">
        <f t="shared" si="7"/>
        <v>8481.68</v>
      </c>
      <c r="I22" s="33">
        <f t="shared" si="7"/>
        <v>22052.29</v>
      </c>
      <c r="J22" s="33">
        <f t="shared" si="7"/>
        <v>38691.04</v>
      </c>
      <c r="K22" s="33">
        <f t="shared" si="7"/>
        <v>34862.51</v>
      </c>
      <c r="L22" s="33">
        <f t="shared" si="6"/>
        <v>349321.11999999994</v>
      </c>
      <c r="M22"/>
    </row>
    <row r="23" spans="1:13" ht="17.25" customHeight="1">
      <c r="A23" s="27" t="s">
        <v>24</v>
      </c>
      <c r="B23" s="33">
        <v>1418.2</v>
      </c>
      <c r="C23" s="33">
        <v>8478.8</v>
      </c>
      <c r="D23" s="33">
        <v>29523.24</v>
      </c>
      <c r="E23" s="33">
        <v>25348.4</v>
      </c>
      <c r="F23" s="33">
        <v>25335.83</v>
      </c>
      <c r="G23" s="33">
        <v>15495.43</v>
      </c>
      <c r="H23" s="33">
        <v>8326.87</v>
      </c>
      <c r="I23" s="33">
        <v>6102.17</v>
      </c>
      <c r="J23" s="33">
        <v>8478.8</v>
      </c>
      <c r="K23" s="33">
        <v>14966.37</v>
      </c>
      <c r="L23" s="33">
        <f t="shared" si="6"/>
        <v>143474.11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565.56</v>
      </c>
      <c r="C26" s="33">
        <v>391.11</v>
      </c>
      <c r="D26" s="33">
        <v>1344.97</v>
      </c>
      <c r="E26" s="33">
        <v>1198.65</v>
      </c>
      <c r="F26" s="33">
        <v>1325.27</v>
      </c>
      <c r="G26" s="33">
        <v>554.31</v>
      </c>
      <c r="H26" s="33">
        <v>368.6</v>
      </c>
      <c r="I26" s="33">
        <v>498.03</v>
      </c>
      <c r="J26" s="33">
        <v>416.43</v>
      </c>
      <c r="K26" s="33">
        <v>801.92</v>
      </c>
      <c r="L26" s="33">
        <f t="shared" si="6"/>
        <v>7464.849999999999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388.35</v>
      </c>
      <c r="H27" s="33">
        <v>232.43</v>
      </c>
      <c r="I27" s="33">
        <v>292.99</v>
      </c>
      <c r="J27" s="33">
        <v>353.09</v>
      </c>
      <c r="K27" s="33">
        <v>476.14</v>
      </c>
      <c r="L27" s="33">
        <f t="shared" si="6"/>
        <v>4500.84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-115703.98999999999</v>
      </c>
      <c r="C32" s="33">
        <f t="shared" si="8"/>
        <v>-8214.8</v>
      </c>
      <c r="D32" s="33">
        <f t="shared" si="8"/>
        <v>-29110.4</v>
      </c>
      <c r="E32" s="33">
        <f t="shared" si="8"/>
        <v>-410545.99</v>
      </c>
      <c r="F32" s="33">
        <f t="shared" si="8"/>
        <v>-24424.4</v>
      </c>
      <c r="G32" s="33">
        <f t="shared" si="8"/>
        <v>-11897.6</v>
      </c>
      <c r="H32" s="33">
        <f t="shared" si="8"/>
        <v>-13311.56</v>
      </c>
      <c r="I32" s="33">
        <f t="shared" si="8"/>
        <v>-179795.6</v>
      </c>
      <c r="J32" s="33">
        <f t="shared" si="8"/>
        <v>-6388.8</v>
      </c>
      <c r="K32" s="33">
        <f t="shared" si="8"/>
        <v>-16073.2</v>
      </c>
      <c r="L32" s="33">
        <f aca="true" t="shared" si="9" ref="L32:L39">SUM(B32:K32)</f>
        <v>-815466.34</v>
      </c>
      <c r="M32"/>
    </row>
    <row r="33" spans="1:13" ht="18.75" customHeight="1">
      <c r="A33" s="27" t="s">
        <v>28</v>
      </c>
      <c r="B33" s="33">
        <f>B34+B35+B36+B37</f>
        <v>-7990.4</v>
      </c>
      <c r="C33" s="33">
        <f aca="true" t="shared" si="10" ref="C33:K33">C34+C35+C36+C37</f>
        <v>-8214.8</v>
      </c>
      <c r="D33" s="33">
        <f t="shared" si="10"/>
        <v>-29110.4</v>
      </c>
      <c r="E33" s="33">
        <f t="shared" si="10"/>
        <v>-22985.6</v>
      </c>
      <c r="F33" s="33">
        <f t="shared" si="10"/>
        <v>-24424.4</v>
      </c>
      <c r="G33" s="33">
        <f t="shared" si="10"/>
        <v>-11897.6</v>
      </c>
      <c r="H33" s="33">
        <f t="shared" si="10"/>
        <v>-6494.4</v>
      </c>
      <c r="I33" s="33">
        <f t="shared" si="10"/>
        <v>-8795.6</v>
      </c>
      <c r="J33" s="33">
        <f t="shared" si="10"/>
        <v>-6388.8</v>
      </c>
      <c r="K33" s="33">
        <f t="shared" si="10"/>
        <v>-16073.2</v>
      </c>
      <c r="L33" s="33">
        <f t="shared" si="9"/>
        <v>-142375.2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-7990.4</v>
      </c>
      <c r="C34" s="33">
        <f t="shared" si="11"/>
        <v>-8214.8</v>
      </c>
      <c r="D34" s="33">
        <f t="shared" si="11"/>
        <v>-29110.4</v>
      </c>
      <c r="E34" s="33">
        <f t="shared" si="11"/>
        <v>-22985.6</v>
      </c>
      <c r="F34" s="33">
        <f t="shared" si="11"/>
        <v>-24424.4</v>
      </c>
      <c r="G34" s="33">
        <f t="shared" si="11"/>
        <v>-11897.6</v>
      </c>
      <c r="H34" s="33">
        <f t="shared" si="11"/>
        <v>-6494.4</v>
      </c>
      <c r="I34" s="33">
        <f t="shared" si="11"/>
        <v>-8795.6</v>
      </c>
      <c r="J34" s="33">
        <f t="shared" si="11"/>
        <v>-6388.8</v>
      </c>
      <c r="K34" s="33">
        <f t="shared" si="11"/>
        <v>-16073.2</v>
      </c>
      <c r="L34" s="33">
        <f t="shared" si="9"/>
        <v>-142375.2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-387560.39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-673091.1399999999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115218.25000000003</v>
      </c>
      <c r="C56" s="41">
        <f t="shared" si="16"/>
        <v>151610.29</v>
      </c>
      <c r="D56" s="41">
        <f t="shared" si="16"/>
        <v>521397</v>
      </c>
      <c r="E56" s="41">
        <f t="shared" si="16"/>
        <v>79786.1000000001</v>
      </c>
      <c r="F56" s="41">
        <f t="shared" si="16"/>
        <v>518088.4999999999</v>
      </c>
      <c r="G56" s="41">
        <f t="shared" si="16"/>
        <v>214356.99000000002</v>
      </c>
      <c r="H56" s="41">
        <f t="shared" si="16"/>
        <v>137011.56</v>
      </c>
      <c r="I56" s="41">
        <f t="shared" si="16"/>
        <v>23558.48000000001</v>
      </c>
      <c r="J56" s="41">
        <f t="shared" si="16"/>
        <v>163500.91</v>
      </c>
      <c r="K56" s="41">
        <f t="shared" si="16"/>
        <v>311652.43999999994</v>
      </c>
      <c r="L56" s="42">
        <f t="shared" si="14"/>
        <v>2236180.52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115218.25</v>
      </c>
      <c r="C62" s="41">
        <f aca="true" t="shared" si="18" ref="C62:J62">SUM(C63:C74)</f>
        <v>151610.28999999998</v>
      </c>
      <c r="D62" s="41">
        <f t="shared" si="18"/>
        <v>521396.99588166154</v>
      </c>
      <c r="E62" s="41">
        <f t="shared" si="18"/>
        <v>79786.09612553526</v>
      </c>
      <c r="F62" s="41">
        <f t="shared" si="18"/>
        <v>518088.5002039799</v>
      </c>
      <c r="G62" s="41">
        <f t="shared" si="18"/>
        <v>214356.9939213231</v>
      </c>
      <c r="H62" s="41">
        <f t="shared" si="18"/>
        <v>137011.56245279138</v>
      </c>
      <c r="I62" s="41">
        <f>SUM(I63:I79)</f>
        <v>23558.4829783522</v>
      </c>
      <c r="J62" s="41">
        <f t="shared" si="18"/>
        <v>163500.9100293069</v>
      </c>
      <c r="K62" s="41">
        <f>SUM(K63:K76)</f>
        <v>311652.44</v>
      </c>
      <c r="L62" s="46">
        <f>SUM(B62:K62)</f>
        <v>2236180.52159295</v>
      </c>
      <c r="M62" s="40"/>
    </row>
    <row r="63" spans="1:13" ht="18.75" customHeight="1">
      <c r="A63" s="47" t="s">
        <v>46</v>
      </c>
      <c r="B63" s="48">
        <v>115218.25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115218.25</v>
      </c>
      <c r="M63"/>
    </row>
    <row r="64" spans="1:13" ht="18.75" customHeight="1">
      <c r="A64" s="47" t="s">
        <v>55</v>
      </c>
      <c r="B64" s="17">
        <v>0</v>
      </c>
      <c r="C64" s="48">
        <v>132810.61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132810.61</v>
      </c>
      <c r="M64"/>
    </row>
    <row r="65" spans="1:13" ht="18.75" customHeight="1">
      <c r="A65" s="47" t="s">
        <v>56</v>
      </c>
      <c r="B65" s="17">
        <v>0</v>
      </c>
      <c r="C65" s="48">
        <v>18799.68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18799.68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521396.99588166154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521396.99588166154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79786.09612553526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79786.09612553526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518088.5002039799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518088.5002039799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214356.9939213231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214356.9939213231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137011.56245279138</v>
      </c>
      <c r="I70" s="17">
        <v>0</v>
      </c>
      <c r="J70" s="17">
        <v>0</v>
      </c>
      <c r="K70" s="17">
        <v>0</v>
      </c>
      <c r="L70" s="46">
        <f t="shared" si="19"/>
        <v>137011.56245279138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23558.4829783522</v>
      </c>
      <c r="J71" s="17">
        <v>0</v>
      </c>
      <c r="K71" s="17">
        <v>0</v>
      </c>
      <c r="L71" s="46">
        <f t="shared" si="19"/>
        <v>23558.4829783522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163500.9100293069</v>
      </c>
      <c r="K72" s="17">
        <v>0</v>
      </c>
      <c r="L72" s="46">
        <f t="shared" si="19"/>
        <v>163500.9100293069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150528.13</v>
      </c>
      <c r="L73" s="46">
        <f t="shared" si="19"/>
        <v>150528.13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161124.31</v>
      </c>
      <c r="L74" s="46">
        <f t="shared" si="19"/>
        <v>161124.31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2023-11-30T22:50:40Z</dcterms:modified>
  <cp:category/>
  <cp:version/>
  <cp:contentType/>
  <cp:contentStatus/>
</cp:coreProperties>
</file>