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<sst xmlns="http://schemas.openxmlformats.org/spreadsheetml/2006/main" count="87" uniqueCount="86">
  <si>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</si>
  <si>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</si>
  <si>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</si>
  <si>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</si>
  <si>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</si>
  <si>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</si>
  <si>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</si>
  <si>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</si>
  <si>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</si>
  <si>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</si>
  <si>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</si>
  <si>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</si>
  <si>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</si>
  <si>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</si>
  <si>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</si>
  <si>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</si>
  <si>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</si>
  <si>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</si>
  <si>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</si>
  <si>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</si>
  <si>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</si>
  <si>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</si>
  <si>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</si>
  <si>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</si>
  <si>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</si>
  <si>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</si>
  <si>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</si>
  <si>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</si>
  <si>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</si>
  <si>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</si>
  <si>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</si>
  <si>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</si>
  <si>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</si>
  <si>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</si>
  <si>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</si>
  <si>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</si>
  <si>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</si>
  <si>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</si>
  <si>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</si>
  <si>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</si>
  <si>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</si>
  <si>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</si>
  <si>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</si>
  <si>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</si>
  <si>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</si>
  <si>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</si>
  <si>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</si>
  <si>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</si>
  <si>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</si>
  <si>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</si>
  <si>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</si>
  <si>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</si>
  <si>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</si>
  <si>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</si>
  <si>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</si>
  <si>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</si>
  <si>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</si>
  <si>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</si>
  <si>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</si>
  <si>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</si>
  <si>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</si>
  <si>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</si>
  <si>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</si>
  <si>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</si>
  <si>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</si>
  <si>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</si>
  <si>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</si>
  <si>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</si>
  <si>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</si>
  <si>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</si>
  <si>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</si>
  <si>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</si>
  <si>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</si>
  <si>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</si>
  <si>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</si>
  <si>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</si>
  <si>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</si>
  <si>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</si>
  <si>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</si>
  <si>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</si>
  <si>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</si>
  <si>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</si>
  <si>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</si>
  <si>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4. Remuneração Bruta do Operador (4.1 + 4.2 + 4.3 + 4.4 + 4.5 + 4.6 + 4.9)</t>
  </si>
  <si>
    <t>OPERAÇÃO 25/11/23 - VENCIMENTO 01/12/23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</si>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</sst>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45565</v>
      </c>
      <c r="C7" s="10">
        <f aca="true" t="shared" si="0" ref="C7:K7">C8+C11</f>
        <v>59579</v>
      </c>
      <c r="D7" s="10">
        <f t="shared" si="0"/>
        <v>187935</v>
      </c>
      <c r="E7" s="10">
        <f t="shared" si="0"/>
        <v>152611</v>
      </c>
      <c r="F7" s="10">
        <f t="shared" si="0"/>
        <v>162329</v>
      </c>
      <c r="G7" s="10">
        <f t="shared" si="0"/>
        <v>74374</v>
      </c>
      <c r="H7" s="10">
        <f t="shared" si="0"/>
        <v>39804</v>
      </c>
      <c r="I7" s="10">
        <f t="shared" si="0"/>
        <v>70640</v>
      </c>
      <c r="J7" s="10">
        <f t="shared" si="0"/>
        <v>44782</v>
      </c>
      <c r="K7" s="10">
        <f t="shared" si="0"/>
        <v>122972</v>
      </c>
      <c r="L7" s="10">
        <f aca="true" t="shared" si="1" ref="L7:L13">SUM(B7:K7)</f>
        <v>960591</v>
      </c>
      <c r="M7" s="11"/>
    </row>
    <row r="8" spans="1:13" ht="17.25" customHeight="1">
      <c r="A8" s="12" t="s">
        <v>81</v>
      </c>
      <c r="B8" s="13">
        <f>B9+B10</f>
        <v>3583</v>
      </c>
      <c r="C8" s="13">
        <f aca="true" t="shared" si="2" ref="C8:K8">C9+C10</f>
        <v>3601</v>
      </c>
      <c r="D8" s="13">
        <f t="shared" si="2"/>
        <v>11754</v>
      </c>
      <c r="E8" s="13">
        <f t="shared" si="2"/>
        <v>9173</v>
      </c>
      <c r="F8" s="13">
        <f t="shared" si="2"/>
        <v>8267</v>
      </c>
      <c r="G8" s="13">
        <f t="shared" si="2"/>
        <v>5019</v>
      </c>
      <c r="H8" s="13">
        <f t="shared" si="2"/>
        <v>2319</v>
      </c>
      <c r="I8" s="13">
        <f t="shared" si="2"/>
        <v>2994</v>
      </c>
      <c r="J8" s="13">
        <f t="shared" si="2"/>
        <v>2750</v>
      </c>
      <c r="K8" s="13">
        <f t="shared" si="2"/>
        <v>6731</v>
      </c>
      <c r="L8" s="13">
        <f t="shared" si="1"/>
        <v>56191</v>
      </c>
      <c r="M8"/>
    </row>
    <row r="9" spans="1:13" ht="17.25" customHeight="1">
      <c r="A9" s="14" t="s">
        <v>18</v>
      </c>
      <c r="B9" s="15">
        <v>3578</v>
      </c>
      <c r="C9" s="15">
        <v>3601</v>
      </c>
      <c r="D9" s="15">
        <v>11754</v>
      </c>
      <c r="E9" s="15">
        <v>9168</v>
      </c>
      <c r="F9" s="15">
        <v>8267</v>
      </c>
      <c r="G9" s="15">
        <v>5019</v>
      </c>
      <c r="H9" s="15">
        <v>2281</v>
      </c>
      <c r="I9" s="15">
        <v>2994</v>
      </c>
      <c r="J9" s="15">
        <v>2750</v>
      </c>
      <c r="K9" s="15">
        <v>6731</v>
      </c>
      <c r="L9" s="13">
        <f t="shared" si="1"/>
        <v>56143</v>
      </c>
      <c r="M9"/>
    </row>
    <row r="10" spans="1:13" ht="17.25" customHeight="1">
      <c r="A10" s="14" t="s">
        <v>19</v>
      </c>
      <c r="B10" s="15">
        <v>5</v>
      </c>
      <c r="C10" s="15">
        <v>0</v>
      </c>
      <c r="D10" s="15">
        <v>0</v>
      </c>
      <c r="E10" s="15">
        <v>5</v>
      </c>
      <c r="F10" s="15">
        <v>0</v>
      </c>
      <c r="G10" s="15">
        <v>0</v>
      </c>
      <c r="H10" s="15">
        <v>38</v>
      </c>
      <c r="I10" s="15">
        <v>0</v>
      </c>
      <c r="J10" s="15">
        <v>0</v>
      </c>
      <c r="K10" s="15">
        <v>0</v>
      </c>
      <c r="L10" s="13">
        <f t="shared" si="1"/>
        <v>48</v>
      </c>
      <c r="M10"/>
    </row>
    <row r="11" spans="1:13" ht="17.25" customHeight="1">
      <c r="A11" s="12" t="s">
        <v>70</v>
      </c>
      <c r="B11" s="15">
        <v>41982</v>
      </c>
      <c r="C11" s="15">
        <v>55978</v>
      </c>
      <c r="D11" s="15">
        <v>176181</v>
      </c>
      <c r="E11" s="15">
        <v>143438</v>
      </c>
      <c r="F11" s="15">
        <v>154062</v>
      </c>
      <c r="G11" s="15">
        <v>69355</v>
      </c>
      <c r="H11" s="15">
        <v>37485</v>
      </c>
      <c r="I11" s="15">
        <v>67646</v>
      </c>
      <c r="J11" s="15">
        <v>42032</v>
      </c>
      <c r="K11" s="15">
        <v>116241</v>
      </c>
      <c r="L11" s="13">
        <f t="shared" si="1"/>
        <v>904400</v>
      </c>
      <c r="M11" s="60"/>
    </row>
    <row r="12" spans="1:13" ht="17.25" customHeight="1">
      <c r="A12" s="14" t="s">
        <v>82</v>
      </c>
      <c r="B12" s="15">
        <v>4859</v>
      </c>
      <c r="C12" s="15">
        <v>4313</v>
      </c>
      <c r="D12" s="15">
        <v>14611</v>
      </c>
      <c r="E12" s="15">
        <v>14650</v>
      </c>
      <c r="F12" s="15">
        <v>13254</v>
      </c>
      <c r="G12" s="15">
        <v>6495</v>
      </c>
      <c r="H12" s="15">
        <v>3437</v>
      </c>
      <c r="I12" s="15">
        <v>3368</v>
      </c>
      <c r="J12" s="15">
        <v>3044</v>
      </c>
      <c r="K12" s="15">
        <v>6860</v>
      </c>
      <c r="L12" s="13">
        <f t="shared" si="1"/>
        <v>74891</v>
      </c>
      <c r="M12" s="60"/>
    </row>
    <row r="13" spans="1:13" ht="17.25" customHeight="1">
      <c r="A13" s="14" t="s">
        <v>71</v>
      </c>
      <c r="B13" s="15">
        <f>+B11-B12</f>
        <v>37123</v>
      </c>
      <c r="C13" s="15">
        <f aca="true" t="shared" si="3" ref="C13:K13">+C11-C12</f>
        <v>51665</v>
      </c>
      <c r="D13" s="15">
        <f t="shared" si="3"/>
        <v>161570</v>
      </c>
      <c r="E13" s="15">
        <f t="shared" si="3"/>
        <v>128788</v>
      </c>
      <c r="F13" s="15">
        <f t="shared" si="3"/>
        <v>140808</v>
      </c>
      <c r="G13" s="15">
        <f t="shared" si="3"/>
        <v>62860</v>
      </c>
      <c r="H13" s="15">
        <f t="shared" si="3"/>
        <v>34048</v>
      </c>
      <c r="I13" s="15">
        <f t="shared" si="3"/>
        <v>64278</v>
      </c>
      <c r="J13" s="15">
        <f t="shared" si="3"/>
        <v>38988</v>
      </c>
      <c r="K13" s="15">
        <f t="shared" si="3"/>
        <v>109381</v>
      </c>
      <c r="L13" s="13">
        <f t="shared" si="1"/>
        <v>829509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1.243704917611328</v>
      </c>
      <c r="C18" s="22">
        <v>1.166600079358621</v>
      </c>
      <c r="D18" s="22">
        <v>1.074408549874282</v>
      </c>
      <c r="E18" s="22">
        <v>1.105081871693507</v>
      </c>
      <c r="F18" s="22">
        <v>1.193314433023415</v>
      </c>
      <c r="G18" s="22">
        <v>1.137466041456803</v>
      </c>
      <c r="H18" s="22">
        <v>1.067934439915262</v>
      </c>
      <c r="I18" s="22">
        <v>1.14854656822526</v>
      </c>
      <c r="J18" s="22">
        <v>1.316007145098491</v>
      </c>
      <c r="K18" s="22">
        <v>1.115249289588488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83</v>
      </c>
      <c r="B20" s="25">
        <f>SUM(B21:B30)</f>
        <v>451106.62000000005</v>
      </c>
      <c r="C20" s="25">
        <f aca="true" t="shared" si="4" ref="C20:K20">SUM(C21:C30)</f>
        <v>298718.18999999994</v>
      </c>
      <c r="D20" s="25">
        <f t="shared" si="4"/>
        <v>1043005.6500000001</v>
      </c>
      <c r="E20" s="25">
        <f t="shared" si="4"/>
        <v>875175.13</v>
      </c>
      <c r="F20" s="25">
        <f t="shared" si="4"/>
        <v>893669.9400000001</v>
      </c>
      <c r="G20" s="25">
        <f t="shared" si="4"/>
        <v>429090.04999999993</v>
      </c>
      <c r="H20" s="25">
        <f t="shared" si="4"/>
        <v>238937.89999999997</v>
      </c>
      <c r="I20" s="25">
        <f t="shared" si="4"/>
        <v>370269.5399999999</v>
      </c>
      <c r="J20" s="25">
        <f t="shared" si="4"/>
        <v>295394.79</v>
      </c>
      <c r="K20" s="25">
        <f t="shared" si="4"/>
        <v>555750.12</v>
      </c>
      <c r="L20" s="25">
        <f>SUM(B20:K20)</f>
        <v>5451117.930000001</v>
      </c>
      <c r="M20"/>
    </row>
    <row r="21" spans="1:13" ht="17.25" customHeight="1">
      <c r="A21" s="26" t="s">
        <v>22</v>
      </c>
      <c r="B21" s="56">
        <f>ROUND((B15+B16)*B7,2)</f>
        <v>333850.2</v>
      </c>
      <c r="C21" s="56">
        <f aca="true" t="shared" si="5" ref="C21:K21">ROUND((C15+C16)*C7,2)</f>
        <v>245781.25</v>
      </c>
      <c r="D21" s="56">
        <f t="shared" si="5"/>
        <v>922742.06</v>
      </c>
      <c r="E21" s="56">
        <f t="shared" si="5"/>
        <v>758995.55</v>
      </c>
      <c r="F21" s="56">
        <f t="shared" si="5"/>
        <v>713338.56</v>
      </c>
      <c r="G21" s="56">
        <f t="shared" si="5"/>
        <v>359367.73</v>
      </c>
      <c r="H21" s="56">
        <f t="shared" si="5"/>
        <v>211856.79</v>
      </c>
      <c r="I21" s="56">
        <f t="shared" si="5"/>
        <v>311727.26</v>
      </c>
      <c r="J21" s="56">
        <f t="shared" si="5"/>
        <v>212830.93</v>
      </c>
      <c r="K21" s="56">
        <f t="shared" si="5"/>
        <v>477254.33</v>
      </c>
      <c r="L21" s="33">
        <f aca="true" t="shared" si="6" ref="L21:L29">SUM(B21:K21)</f>
        <v>4547744.66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81360.94</v>
      </c>
      <c r="C22" s="33">
        <f t="shared" si="7"/>
        <v>40947.18</v>
      </c>
      <c r="D22" s="33">
        <f t="shared" si="7"/>
        <v>68659.9</v>
      </c>
      <c r="E22" s="33">
        <f t="shared" si="7"/>
        <v>79756.67</v>
      </c>
      <c r="F22" s="33">
        <f t="shared" si="7"/>
        <v>137898.64</v>
      </c>
      <c r="G22" s="33">
        <f t="shared" si="7"/>
        <v>49400.86</v>
      </c>
      <c r="H22" s="33">
        <f t="shared" si="7"/>
        <v>14392.37</v>
      </c>
      <c r="I22" s="33">
        <f t="shared" si="7"/>
        <v>46306.01</v>
      </c>
      <c r="J22" s="33">
        <f t="shared" si="7"/>
        <v>67256.09</v>
      </c>
      <c r="K22" s="33">
        <f t="shared" si="7"/>
        <v>55003.22</v>
      </c>
      <c r="L22" s="33">
        <f t="shared" si="6"/>
        <v>640981.88</v>
      </c>
      <c r="M22"/>
    </row>
    <row r="23" spans="1:13" ht="17.25" customHeight="1">
      <c r="A23" s="27" t="s">
        <v>24</v>
      </c>
      <c r="B23" s="33">
        <v>770.8</v>
      </c>
      <c r="C23" s="33">
        <v>9378.07</v>
      </c>
      <c r="D23" s="33">
        <v>45284.11</v>
      </c>
      <c r="E23" s="33">
        <v>30621.25</v>
      </c>
      <c r="F23" s="33">
        <v>36523.66</v>
      </c>
      <c r="G23" s="33">
        <v>19170.56</v>
      </c>
      <c r="H23" s="33">
        <v>10189.64</v>
      </c>
      <c r="I23" s="33">
        <v>9465.47</v>
      </c>
      <c r="J23" s="33">
        <v>10726.97</v>
      </c>
      <c r="K23" s="33">
        <v>18370.74</v>
      </c>
      <c r="L23" s="33">
        <f t="shared" si="6"/>
        <v>190501.27000000002</v>
      </c>
      <c r="M23"/>
    </row>
    <row r="24" spans="1:13" ht="17.25" customHeight="1">
      <c r="A24" s="27" t="s">
        <v>25</v>
      </c>
      <c r="B24" s="33">
        <v>1829.05</v>
      </c>
      <c r="C24" s="29">
        <v>1829.05</v>
      </c>
      <c r="D24" s="29">
        <v>3658.1</v>
      </c>
      <c r="E24" s="29">
        <v>3658.1</v>
      </c>
      <c r="F24" s="33">
        <v>3658.1</v>
      </c>
      <c r="G24" s="29">
        <v>0</v>
      </c>
      <c r="H24" s="33">
        <v>1829.05</v>
      </c>
      <c r="I24" s="29">
        <v>1829.05</v>
      </c>
      <c r="J24" s="29">
        <v>3658.1</v>
      </c>
      <c r="K24" s="29">
        <v>3658.1</v>
      </c>
      <c r="L24" s="33">
        <f t="shared" si="6"/>
        <v>25606.699999999997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624.65</v>
      </c>
      <c r="C26" s="33">
        <v>413.62</v>
      </c>
      <c r="D26" s="33">
        <v>1440.64</v>
      </c>
      <c r="E26" s="33">
        <v>1209.91</v>
      </c>
      <c r="F26" s="33">
        <v>1235.23</v>
      </c>
      <c r="G26" s="33">
        <v>593.7</v>
      </c>
      <c r="H26" s="33">
        <v>329.21</v>
      </c>
      <c r="I26" s="33">
        <v>512.1</v>
      </c>
      <c r="J26" s="33">
        <v>407.99</v>
      </c>
      <c r="K26" s="33">
        <v>768.15</v>
      </c>
      <c r="L26" s="33">
        <f t="shared" si="6"/>
        <v>7535.199999999999</v>
      </c>
      <c r="M26" s="60"/>
    </row>
    <row r="27" spans="1:13" ht="17.25" customHeight="1">
      <c r="A27" s="27" t="s">
        <v>74</v>
      </c>
      <c r="B27" s="33">
        <v>337.45</v>
      </c>
      <c r="C27" s="33">
        <v>256.67</v>
      </c>
      <c r="D27" s="33">
        <v>832.55</v>
      </c>
      <c r="E27" s="33">
        <v>636.69</v>
      </c>
      <c r="F27" s="33">
        <v>694.48</v>
      </c>
      <c r="G27" s="33">
        <v>388.35</v>
      </c>
      <c r="H27" s="33">
        <v>232.43</v>
      </c>
      <c r="I27" s="33">
        <v>292.99</v>
      </c>
      <c r="J27" s="33">
        <v>353.09</v>
      </c>
      <c r="K27" s="33">
        <v>476.14</v>
      </c>
      <c r="L27" s="33">
        <f t="shared" si="6"/>
        <v>4500.84</v>
      </c>
      <c r="M27" s="60"/>
    </row>
    <row r="28" spans="1:13" ht="17.25" customHeight="1">
      <c r="A28" s="27" t="s">
        <v>75</v>
      </c>
      <c r="B28" s="33">
        <v>151.77</v>
      </c>
      <c r="C28" s="33">
        <v>112.35</v>
      </c>
      <c r="D28" s="33">
        <v>388.29</v>
      </c>
      <c r="E28" s="33">
        <v>296.96</v>
      </c>
      <c r="F28" s="33">
        <v>321.27</v>
      </c>
      <c r="G28" s="33">
        <v>168.85</v>
      </c>
      <c r="H28" s="33">
        <v>108.41</v>
      </c>
      <c r="I28" s="33">
        <v>136.66</v>
      </c>
      <c r="J28" s="33">
        <v>161.62</v>
      </c>
      <c r="K28" s="33">
        <v>219.44</v>
      </c>
      <c r="L28" s="33">
        <f t="shared" si="6"/>
        <v>2065.6200000000003</v>
      </c>
      <c r="M28" s="60"/>
    </row>
    <row r="29" spans="1:13" ht="17.25" customHeight="1">
      <c r="A29" s="27" t="s">
        <v>85</v>
      </c>
      <c r="B29" s="33">
        <v>32181.76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f t="shared" si="6"/>
        <v>32181.76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-123456.79</v>
      </c>
      <c r="C32" s="33">
        <f t="shared" si="8"/>
        <v>-15844.4</v>
      </c>
      <c r="D32" s="33">
        <f t="shared" si="8"/>
        <v>-51717.6</v>
      </c>
      <c r="E32" s="33">
        <f t="shared" si="8"/>
        <v>-802299.59</v>
      </c>
      <c r="F32" s="33">
        <f t="shared" si="8"/>
        <v>-36374.8</v>
      </c>
      <c r="G32" s="33">
        <f t="shared" si="8"/>
        <v>-22083.6</v>
      </c>
      <c r="H32" s="33">
        <f t="shared" si="8"/>
        <v>-16853.559999999998</v>
      </c>
      <c r="I32" s="33">
        <f t="shared" si="8"/>
        <v>-328173.6</v>
      </c>
      <c r="J32" s="33">
        <f t="shared" si="8"/>
        <v>-12100</v>
      </c>
      <c r="K32" s="33">
        <f t="shared" si="8"/>
        <v>-29616.4</v>
      </c>
      <c r="L32" s="33">
        <f aca="true" t="shared" si="9" ref="L32:L39">SUM(B32:K32)</f>
        <v>-1438520.3399999999</v>
      </c>
      <c r="M32"/>
    </row>
    <row r="33" spans="1:13" ht="18.75" customHeight="1">
      <c r="A33" s="27" t="s">
        <v>28</v>
      </c>
      <c r="B33" s="33">
        <f>B34+B35+B36+B37</f>
        <v>-15743.2</v>
      </c>
      <c r="C33" s="33">
        <f aca="true" t="shared" si="10" ref="C33:K33">C34+C35+C36+C37</f>
        <v>-15844.4</v>
      </c>
      <c r="D33" s="33">
        <f t="shared" si="10"/>
        <v>-51717.6</v>
      </c>
      <c r="E33" s="33">
        <f t="shared" si="10"/>
        <v>-40339.2</v>
      </c>
      <c r="F33" s="33">
        <f t="shared" si="10"/>
        <v>-36374.8</v>
      </c>
      <c r="G33" s="33">
        <f t="shared" si="10"/>
        <v>-22083.6</v>
      </c>
      <c r="H33" s="33">
        <f t="shared" si="10"/>
        <v>-10036.4</v>
      </c>
      <c r="I33" s="33">
        <f t="shared" si="10"/>
        <v>-13173.6</v>
      </c>
      <c r="J33" s="33">
        <f t="shared" si="10"/>
        <v>-12100</v>
      </c>
      <c r="K33" s="33">
        <f t="shared" si="10"/>
        <v>-29616.4</v>
      </c>
      <c r="L33" s="33">
        <f t="shared" si="9"/>
        <v>-247029.2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-15743.2</v>
      </c>
      <c r="C34" s="33">
        <f t="shared" si="11"/>
        <v>-15844.4</v>
      </c>
      <c r="D34" s="33">
        <f t="shared" si="11"/>
        <v>-51717.6</v>
      </c>
      <c r="E34" s="33">
        <f t="shared" si="11"/>
        <v>-40339.2</v>
      </c>
      <c r="F34" s="33">
        <f t="shared" si="11"/>
        <v>-36374.8</v>
      </c>
      <c r="G34" s="33">
        <f t="shared" si="11"/>
        <v>-22083.6</v>
      </c>
      <c r="H34" s="33">
        <f t="shared" si="11"/>
        <v>-10036.4</v>
      </c>
      <c r="I34" s="33">
        <f t="shared" si="11"/>
        <v>-13173.6</v>
      </c>
      <c r="J34" s="33">
        <f t="shared" si="11"/>
        <v>-12100</v>
      </c>
      <c r="K34" s="33">
        <f t="shared" si="11"/>
        <v>-29616.4</v>
      </c>
      <c r="L34" s="33">
        <f t="shared" si="9"/>
        <v>-247029.2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0</v>
      </c>
      <c r="J37" s="17">
        <v>0</v>
      </c>
      <c r="K37" s="17">
        <v>0</v>
      </c>
      <c r="L37" s="33">
        <f t="shared" si="9"/>
        <v>0</v>
      </c>
      <c r="M37"/>
    </row>
    <row r="38" spans="1:13" s="36" customFormat="1" ht="18.75" customHeight="1">
      <c r="A38" s="27" t="s">
        <v>32</v>
      </c>
      <c r="B38" s="38">
        <f>SUM(B39:B50)</f>
        <v>-107713.59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-761960.39</v>
      </c>
      <c r="F38" s="38">
        <f t="shared" si="12"/>
        <v>0</v>
      </c>
      <c r="G38" s="38">
        <f t="shared" si="12"/>
        <v>0</v>
      </c>
      <c r="H38" s="38">
        <f t="shared" si="12"/>
        <v>-6817.16</v>
      </c>
      <c r="I38" s="38">
        <f t="shared" si="12"/>
        <v>-315000</v>
      </c>
      <c r="J38" s="38">
        <f t="shared" si="12"/>
        <v>0</v>
      </c>
      <c r="K38" s="38">
        <f t="shared" si="12"/>
        <v>0</v>
      </c>
      <c r="L38" s="33">
        <f t="shared" si="9"/>
        <v>-1191491.1400000001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-26132.88</v>
      </c>
      <c r="C40" s="17">
        <v>0</v>
      </c>
      <c r="D40" s="17">
        <v>0</v>
      </c>
      <c r="E40" s="33">
        <v>-5960.39</v>
      </c>
      <c r="F40" s="28">
        <v>0</v>
      </c>
      <c r="G40" s="28">
        <v>0</v>
      </c>
      <c r="H40" s="33">
        <v>-6817.16</v>
      </c>
      <c r="I40" s="17">
        <v>0</v>
      </c>
      <c r="J40" s="28">
        <v>0</v>
      </c>
      <c r="K40" s="17">
        <v>0</v>
      </c>
      <c r="L40" s="33">
        <f>SUM(B40:K40)</f>
        <v>-38910.43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f>SUM(B47:K47)</f>
        <v>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-756000</v>
      </c>
      <c r="F48" s="17">
        <v>0</v>
      </c>
      <c r="G48" s="17">
        <v>0</v>
      </c>
      <c r="H48" s="17">
        <v>0</v>
      </c>
      <c r="I48" s="17">
        <v>-315000</v>
      </c>
      <c r="J48" s="17">
        <v>0</v>
      </c>
      <c r="K48" s="17">
        <v>0</v>
      </c>
      <c r="L48" s="17">
        <f>SUM(B48:K48)</f>
        <v>-1071000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327649.8300000001</v>
      </c>
      <c r="C56" s="41">
        <f t="shared" si="16"/>
        <v>282873.7899999999</v>
      </c>
      <c r="D56" s="41">
        <f t="shared" si="16"/>
        <v>991288.0500000002</v>
      </c>
      <c r="E56" s="41">
        <f t="shared" si="16"/>
        <v>72875.54000000004</v>
      </c>
      <c r="F56" s="41">
        <f t="shared" si="16"/>
        <v>857295.14</v>
      </c>
      <c r="G56" s="41">
        <f t="shared" si="16"/>
        <v>407006.44999999995</v>
      </c>
      <c r="H56" s="41">
        <f t="shared" si="16"/>
        <v>222084.33999999997</v>
      </c>
      <c r="I56" s="41">
        <f t="shared" si="16"/>
        <v>42095.939999999944</v>
      </c>
      <c r="J56" s="41">
        <f t="shared" si="16"/>
        <v>283294.79</v>
      </c>
      <c r="K56" s="41">
        <f t="shared" si="16"/>
        <v>526133.72</v>
      </c>
      <c r="L56" s="42">
        <f t="shared" si="14"/>
        <v>4012597.59</v>
      </c>
      <c r="M56" s="55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327649.83</v>
      </c>
      <c r="C62" s="41">
        <f aca="true" t="shared" si="18" ref="C62:J62">SUM(C63:C74)</f>
        <v>282873.79</v>
      </c>
      <c r="D62" s="41">
        <f t="shared" si="18"/>
        <v>991288.0485240647</v>
      </c>
      <c r="E62" s="41">
        <f t="shared" si="18"/>
        <v>72875.54293007136</v>
      </c>
      <c r="F62" s="41">
        <f t="shared" si="18"/>
        <v>857295.139263437</v>
      </c>
      <c r="G62" s="41">
        <f t="shared" si="18"/>
        <v>407006.44925000396</v>
      </c>
      <c r="H62" s="41">
        <f t="shared" si="18"/>
        <v>222084.34236766188</v>
      </c>
      <c r="I62" s="41">
        <f>SUM(I63:I79)</f>
        <v>42095.94468738901</v>
      </c>
      <c r="J62" s="41">
        <f t="shared" si="18"/>
        <v>283294.79455699475</v>
      </c>
      <c r="K62" s="41">
        <f>SUM(K63:K76)</f>
        <v>526133.73</v>
      </c>
      <c r="L62" s="46">
        <f>SUM(B62:K62)</f>
        <v>4012597.6115796226</v>
      </c>
      <c r="M62" s="40"/>
    </row>
    <row r="63" spans="1:13" ht="18.75" customHeight="1">
      <c r="A63" s="47" t="s">
        <v>46</v>
      </c>
      <c r="B63" s="48">
        <v>327649.83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327649.83</v>
      </c>
      <c r="M63"/>
    </row>
    <row r="64" spans="1:13" ht="18.75" customHeight="1">
      <c r="A64" s="47" t="s">
        <v>55</v>
      </c>
      <c r="B64" s="17">
        <v>0</v>
      </c>
      <c r="C64" s="48">
        <v>247769.15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247769.15</v>
      </c>
      <c r="M64"/>
    </row>
    <row r="65" spans="1:13" ht="18.75" customHeight="1">
      <c r="A65" s="47" t="s">
        <v>56</v>
      </c>
      <c r="B65" s="17">
        <v>0</v>
      </c>
      <c r="C65" s="48">
        <v>35104.64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35104.64</v>
      </c>
      <c r="M65" s="58"/>
    </row>
    <row r="66" spans="1:12" ht="18.75" customHeight="1">
      <c r="A66" s="47" t="s">
        <v>47</v>
      </c>
      <c r="B66" s="17">
        <v>0</v>
      </c>
      <c r="C66" s="17">
        <v>0</v>
      </c>
      <c r="D66" s="48">
        <v>991288.0485240647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991288.0485240647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48">
        <v>72875.54293007136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72875.54293007136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48">
        <v>857295.139263437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857295.139263437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407006.44925000396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407006.44925000396</v>
      </c>
    </row>
    <row r="70" spans="1:12" ht="18.75" customHeight="1">
      <c r="A70" s="47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222084.34236766188</v>
      </c>
      <c r="I70" s="17">
        <v>0</v>
      </c>
      <c r="J70" s="17">
        <v>0</v>
      </c>
      <c r="K70" s="17">
        <v>0</v>
      </c>
      <c r="L70" s="46">
        <f t="shared" si="19"/>
        <v>222084.34236766188</v>
      </c>
    </row>
    <row r="71" spans="1:12" ht="18.75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42095.94468738901</v>
      </c>
      <c r="J71" s="17">
        <v>0</v>
      </c>
      <c r="K71" s="17">
        <v>0</v>
      </c>
      <c r="L71" s="46">
        <f t="shared" si="19"/>
        <v>42095.94468738901</v>
      </c>
    </row>
    <row r="72" spans="1:12" ht="18.75" customHeight="1">
      <c r="A72" s="47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283294.79455699475</v>
      </c>
      <c r="K72" s="17">
        <v>0</v>
      </c>
      <c r="L72" s="46">
        <f t="shared" si="19"/>
        <v>283294.79455699475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286216.75</v>
      </c>
      <c r="L73" s="46">
        <f t="shared" si="19"/>
        <v>286216.75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239916.98</v>
      </c>
      <c r="L74" s="46">
        <f t="shared" si="19"/>
        <v>239916.98</v>
      </c>
    </row>
    <row r="75" spans="1:12" ht="18.75" customHeight="1">
      <c r="A75" s="47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66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80</v>
      </c>
      <c r="H77"/>
      <c r="I77"/>
      <c r="J77"/>
      <c r="K77"/>
    </row>
    <row r="78" spans="1:11" ht="18" customHeight="1">
      <c r="A78" s="54"/>
      <c r="I78"/>
      <c r="J78"/>
      <c r="K78"/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2023-11-30T22:51:11Z</dcterms:modified>
  <cp:category/>
  <cp:version/>
  <cp:contentType/>
  <cp:contentStatus/>
</cp:coreProperties>
</file>