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<sst xmlns="http://schemas.openxmlformats.org/spreadsheetml/2006/main" count="87" uniqueCount="86">
  <si>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</si>
  <si>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</si>
  <si>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</si>
  <si>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</si>
  <si>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</si>
  <si>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</si>
  <si>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</si>
  <si>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</si>
  <si>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</si>
  <si>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</si>
  <si>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</si>
  <si>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</si>
  <si>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</si>
  <si>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</si>
  <si>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</si>
  <si>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</si>
  <si>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</si>
  <si>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</si>
  <si>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</si>
  <si>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</si>
  <si>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</si>
  <si>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</si>
  <si>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</si>
  <si>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</si>
  <si>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</si>
  <si>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</si>
  <si>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</si>
  <si>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</si>
  <si>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</si>
  <si>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</si>
  <si>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</si>
  <si>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</si>
  <si>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</si>
  <si>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</si>
  <si>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</si>
  <si>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</si>
  <si>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</si>
  <si>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</si>
  <si>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</si>
  <si>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</si>
  <si>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</si>
  <si>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</si>
  <si>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</si>
  <si>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</si>
  <si>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</si>
  <si>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</si>
  <si>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</si>
  <si>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</si>
  <si>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</si>
  <si>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</si>
  <si>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</si>
  <si>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</si>
  <si>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</si>
  <si>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</si>
  <si>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</si>
  <si>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</si>
  <si>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</si>
  <si>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</si>
  <si>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</si>
  <si>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</si>
  <si>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</si>
  <si>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</si>
  <si>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</si>
  <si>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</si>
  <si>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</si>
  <si>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</si>
  <si>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</si>
  <si>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</si>
  <si>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</si>
  <si>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</si>
  <si>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</si>
  <si>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</si>
  <si>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</si>
  <si>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</si>
  <si>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</si>
  <si>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</si>
  <si>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</si>
  <si>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</si>
  <si>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</si>
  <si>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</si>
  <si>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</si>
  <si>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</si>
  <si>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</si>
  <si>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4. Remuneração Bruta do Operador (4.1 + 4.2 + 4.3 + 4.4 + 4.5 + 4.6 + 4.9)</t>
  </si>
  <si>
    <t>OPERAÇÃO 22/11/23 - VENCIMENTO 29/11/23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</si>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</sst>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91319</v>
      </c>
      <c r="C7" s="10">
        <f aca="true" t="shared" si="0" ref="C7:K7">C8+C11</f>
        <v>119043</v>
      </c>
      <c r="D7" s="10">
        <f t="shared" si="0"/>
        <v>344902</v>
      </c>
      <c r="E7" s="10">
        <f t="shared" si="0"/>
        <v>274329</v>
      </c>
      <c r="F7" s="10">
        <f t="shared" si="0"/>
        <v>296650</v>
      </c>
      <c r="G7" s="10">
        <f t="shared" si="0"/>
        <v>162752</v>
      </c>
      <c r="H7" s="10">
        <f t="shared" si="0"/>
        <v>94458</v>
      </c>
      <c r="I7" s="10">
        <f t="shared" si="0"/>
        <v>126727</v>
      </c>
      <c r="J7" s="10">
        <f t="shared" si="0"/>
        <v>130551</v>
      </c>
      <c r="K7" s="10">
        <f t="shared" si="0"/>
        <v>230250</v>
      </c>
      <c r="L7" s="10">
        <f aca="true" t="shared" si="1" ref="L7:L13">SUM(B7:K7)</f>
        <v>1870981</v>
      </c>
      <c r="M7" s="11"/>
    </row>
    <row r="8" spans="1:13" ht="17.25" customHeight="1">
      <c r="A8" s="12" t="s">
        <v>81</v>
      </c>
      <c r="B8" s="13">
        <f>B9+B10</f>
        <v>5203</v>
      </c>
      <c r="C8" s="13">
        <f aca="true" t="shared" si="2" ref="C8:K8">C9+C10</f>
        <v>5433</v>
      </c>
      <c r="D8" s="13">
        <f t="shared" si="2"/>
        <v>16458</v>
      </c>
      <c r="E8" s="13">
        <f t="shared" si="2"/>
        <v>11676</v>
      </c>
      <c r="F8" s="13">
        <f t="shared" si="2"/>
        <v>10660</v>
      </c>
      <c r="G8" s="13">
        <f t="shared" si="2"/>
        <v>8426</v>
      </c>
      <c r="H8" s="13">
        <f t="shared" si="2"/>
        <v>4294</v>
      </c>
      <c r="I8" s="13">
        <f t="shared" si="2"/>
        <v>4523</v>
      </c>
      <c r="J8" s="13">
        <f t="shared" si="2"/>
        <v>6492</v>
      </c>
      <c r="K8" s="13">
        <f t="shared" si="2"/>
        <v>10380</v>
      </c>
      <c r="L8" s="13">
        <f t="shared" si="1"/>
        <v>83545</v>
      </c>
      <c r="M8"/>
    </row>
    <row r="9" spans="1:13" ht="17.25" customHeight="1">
      <c r="A9" s="14" t="s">
        <v>18</v>
      </c>
      <c r="B9" s="15">
        <v>5202</v>
      </c>
      <c r="C9" s="15">
        <v>5433</v>
      </c>
      <c r="D9" s="15">
        <v>16458</v>
      </c>
      <c r="E9" s="15">
        <v>11675</v>
      </c>
      <c r="F9" s="15">
        <v>10660</v>
      </c>
      <c r="G9" s="15">
        <v>8426</v>
      </c>
      <c r="H9" s="15">
        <v>4203</v>
      </c>
      <c r="I9" s="15">
        <v>4523</v>
      </c>
      <c r="J9" s="15">
        <v>6492</v>
      </c>
      <c r="K9" s="15">
        <v>10380</v>
      </c>
      <c r="L9" s="13">
        <f t="shared" si="1"/>
        <v>83452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91</v>
      </c>
      <c r="I10" s="15">
        <v>0</v>
      </c>
      <c r="J10" s="15">
        <v>0</v>
      </c>
      <c r="K10" s="15">
        <v>0</v>
      </c>
      <c r="L10" s="13">
        <f t="shared" si="1"/>
        <v>93</v>
      </c>
      <c r="M10"/>
    </row>
    <row r="11" spans="1:13" ht="17.25" customHeight="1">
      <c r="A11" s="12" t="s">
        <v>70</v>
      </c>
      <c r="B11" s="15">
        <v>86116</v>
      </c>
      <c r="C11" s="15">
        <v>113610</v>
      </c>
      <c r="D11" s="15">
        <v>328444</v>
      </c>
      <c r="E11" s="15">
        <v>262653</v>
      </c>
      <c r="F11" s="15">
        <v>285990</v>
      </c>
      <c r="G11" s="15">
        <v>154326</v>
      </c>
      <c r="H11" s="15">
        <v>90164</v>
      </c>
      <c r="I11" s="15">
        <v>122204</v>
      </c>
      <c r="J11" s="15">
        <v>124059</v>
      </c>
      <c r="K11" s="15">
        <v>219870</v>
      </c>
      <c r="L11" s="13">
        <f t="shared" si="1"/>
        <v>1787436</v>
      </c>
      <c r="M11" s="60"/>
    </row>
    <row r="12" spans="1:13" ht="17.25" customHeight="1">
      <c r="A12" s="14" t="s">
        <v>82</v>
      </c>
      <c r="B12" s="15">
        <v>9356</v>
      </c>
      <c r="C12" s="15">
        <v>7932</v>
      </c>
      <c r="D12" s="15">
        <v>27061</v>
      </c>
      <c r="E12" s="15">
        <v>24231</v>
      </c>
      <c r="F12" s="15">
        <v>23184</v>
      </c>
      <c r="G12" s="15">
        <v>13596</v>
      </c>
      <c r="H12" s="15">
        <v>7785</v>
      </c>
      <c r="I12" s="15">
        <v>6960</v>
      </c>
      <c r="J12" s="15">
        <v>8591</v>
      </c>
      <c r="K12" s="15">
        <v>13775</v>
      </c>
      <c r="L12" s="13">
        <f t="shared" si="1"/>
        <v>142471</v>
      </c>
      <c r="M12" s="60"/>
    </row>
    <row r="13" spans="1:13" ht="17.25" customHeight="1">
      <c r="A13" s="14" t="s">
        <v>71</v>
      </c>
      <c r="B13" s="15">
        <f>+B11-B12</f>
        <v>76760</v>
      </c>
      <c r="C13" s="15">
        <f aca="true" t="shared" si="3" ref="C13:K13">+C11-C12</f>
        <v>105678</v>
      </c>
      <c r="D13" s="15">
        <f t="shared" si="3"/>
        <v>301383</v>
      </c>
      <c r="E13" s="15">
        <f t="shared" si="3"/>
        <v>238422</v>
      </c>
      <c r="F13" s="15">
        <f t="shared" si="3"/>
        <v>262806</v>
      </c>
      <c r="G13" s="15">
        <f t="shared" si="3"/>
        <v>140730</v>
      </c>
      <c r="H13" s="15">
        <f t="shared" si="3"/>
        <v>82379</v>
      </c>
      <c r="I13" s="15">
        <f t="shared" si="3"/>
        <v>115244</v>
      </c>
      <c r="J13" s="15">
        <f t="shared" si="3"/>
        <v>115468</v>
      </c>
      <c r="K13" s="15">
        <f t="shared" si="3"/>
        <v>206095</v>
      </c>
      <c r="L13" s="13">
        <f t="shared" si="1"/>
        <v>1644965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1.162550881968294</v>
      </c>
      <c r="C18" s="22">
        <v>1.121722664762879</v>
      </c>
      <c r="D18" s="22">
        <v>1.036905919824531</v>
      </c>
      <c r="E18" s="22">
        <v>1.04502160338713</v>
      </c>
      <c r="F18" s="22">
        <v>1.133161188200939</v>
      </c>
      <c r="G18" s="22">
        <v>1.119426936949688</v>
      </c>
      <c r="H18" s="22">
        <v>1.008460131729079</v>
      </c>
      <c r="I18" s="22">
        <v>1.12905252993055</v>
      </c>
      <c r="J18" s="22">
        <v>1.22468936850621</v>
      </c>
      <c r="K18" s="22">
        <v>1.07103582958486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83</v>
      </c>
      <c r="B20" s="25">
        <f>SUM(B21:B30)</f>
        <v>814408.5100000001</v>
      </c>
      <c r="C20" s="25">
        <f aca="true" t="shared" si="4" ref="C20:K20">SUM(C21:C30)</f>
        <v>568610.55</v>
      </c>
      <c r="D20" s="25">
        <f t="shared" si="4"/>
        <v>1828953.4100000004</v>
      </c>
      <c r="E20" s="25">
        <f t="shared" si="4"/>
        <v>1468503.87</v>
      </c>
      <c r="F20" s="25">
        <f t="shared" si="4"/>
        <v>1539955.2800000003</v>
      </c>
      <c r="G20" s="25">
        <f t="shared" si="4"/>
        <v>914895.79</v>
      </c>
      <c r="H20" s="25">
        <f t="shared" si="4"/>
        <v>529210.5500000002</v>
      </c>
      <c r="I20" s="25">
        <f t="shared" si="4"/>
        <v>649169.76</v>
      </c>
      <c r="J20" s="25">
        <f t="shared" si="4"/>
        <v>786996.7</v>
      </c>
      <c r="K20" s="25">
        <f t="shared" si="4"/>
        <v>989423.07</v>
      </c>
      <c r="L20" s="25">
        <f>SUM(B20:K20)</f>
        <v>10090127.49</v>
      </c>
      <c r="M20"/>
    </row>
    <row r="21" spans="1:13" ht="17.25" customHeight="1">
      <c r="A21" s="26" t="s">
        <v>22</v>
      </c>
      <c r="B21" s="56">
        <f>ROUND((B15+B16)*B7,2)</f>
        <v>669085.18</v>
      </c>
      <c r="C21" s="56">
        <f aca="true" t="shared" si="5" ref="C21:K21">ROUND((C15+C16)*C7,2)</f>
        <v>491088.09</v>
      </c>
      <c r="D21" s="56">
        <f t="shared" si="5"/>
        <v>1693434.33</v>
      </c>
      <c r="E21" s="56">
        <f t="shared" si="5"/>
        <v>1364347.85</v>
      </c>
      <c r="F21" s="56">
        <f t="shared" si="5"/>
        <v>1303598.76</v>
      </c>
      <c r="G21" s="56">
        <f t="shared" si="5"/>
        <v>786401.39</v>
      </c>
      <c r="H21" s="56">
        <f t="shared" si="5"/>
        <v>502752.71</v>
      </c>
      <c r="I21" s="56">
        <f t="shared" si="5"/>
        <v>559233.58</v>
      </c>
      <c r="J21" s="56">
        <f t="shared" si="5"/>
        <v>620456.68</v>
      </c>
      <c r="K21" s="56">
        <f t="shared" si="5"/>
        <v>893600.25</v>
      </c>
      <c r="L21" s="33">
        <f aca="true" t="shared" si="6" ref="L21:L29">SUM(B21:K21)</f>
        <v>8883998.82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108760.39</v>
      </c>
      <c r="C22" s="33">
        <f t="shared" si="7"/>
        <v>59776.55</v>
      </c>
      <c r="D22" s="33">
        <f t="shared" si="7"/>
        <v>62497.75</v>
      </c>
      <c r="E22" s="33">
        <f t="shared" si="7"/>
        <v>61425.13</v>
      </c>
      <c r="F22" s="33">
        <f t="shared" si="7"/>
        <v>173588.76</v>
      </c>
      <c r="G22" s="33">
        <f t="shared" si="7"/>
        <v>93917.51</v>
      </c>
      <c r="H22" s="33">
        <f t="shared" si="7"/>
        <v>4253.35</v>
      </c>
      <c r="I22" s="33">
        <f t="shared" si="7"/>
        <v>72170.51</v>
      </c>
      <c r="J22" s="33">
        <f t="shared" si="7"/>
        <v>139410.02</v>
      </c>
      <c r="K22" s="33">
        <f t="shared" si="7"/>
        <v>63477.64</v>
      </c>
      <c r="L22" s="33">
        <f t="shared" si="6"/>
        <v>839277.61</v>
      </c>
      <c r="M22"/>
    </row>
    <row r="23" spans="1:13" ht="17.25" customHeight="1">
      <c r="A23" s="27" t="s">
        <v>24</v>
      </c>
      <c r="B23" s="33">
        <v>2458.6</v>
      </c>
      <c r="C23" s="33">
        <v>15094.83</v>
      </c>
      <c r="D23" s="33">
        <v>66684.87</v>
      </c>
      <c r="E23" s="33">
        <v>36968.62</v>
      </c>
      <c r="F23" s="33">
        <v>56867.12</v>
      </c>
      <c r="G23" s="33">
        <v>33290.93</v>
      </c>
      <c r="H23" s="33">
        <v>19612.55</v>
      </c>
      <c r="I23" s="33">
        <v>14989.24</v>
      </c>
      <c r="J23" s="33">
        <v>22329.73</v>
      </c>
      <c r="K23" s="33">
        <v>27203.65</v>
      </c>
      <c r="L23" s="33">
        <f t="shared" si="6"/>
        <v>295500.13999999996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647.16</v>
      </c>
      <c r="C26" s="33">
        <v>453.01</v>
      </c>
      <c r="D26" s="33">
        <v>1457.52</v>
      </c>
      <c r="E26" s="33">
        <v>1170.52</v>
      </c>
      <c r="F26" s="33">
        <v>1226.79</v>
      </c>
      <c r="G26" s="33">
        <v>728.76</v>
      </c>
      <c r="H26" s="33">
        <v>422.06</v>
      </c>
      <c r="I26" s="33">
        <v>517.73</v>
      </c>
      <c r="J26" s="33">
        <v>627.46</v>
      </c>
      <c r="K26" s="33">
        <v>787.85</v>
      </c>
      <c r="L26" s="33">
        <f t="shared" si="6"/>
        <v>8038.8600000000015</v>
      </c>
      <c r="M26" s="60"/>
    </row>
    <row r="27" spans="1:13" ht="17.25" customHeight="1">
      <c r="A27" s="27" t="s">
        <v>74</v>
      </c>
      <c r="B27" s="33">
        <v>337.45</v>
      </c>
      <c r="C27" s="33">
        <v>256.67</v>
      </c>
      <c r="D27" s="33">
        <v>832.55</v>
      </c>
      <c r="E27" s="33">
        <v>636.69</v>
      </c>
      <c r="F27" s="33">
        <v>694.48</v>
      </c>
      <c r="G27" s="33">
        <v>388.35</v>
      </c>
      <c r="H27" s="33">
        <v>232.42</v>
      </c>
      <c r="I27" s="33">
        <v>292.99</v>
      </c>
      <c r="J27" s="33">
        <v>353.09</v>
      </c>
      <c r="K27" s="33">
        <v>476.14</v>
      </c>
      <c r="L27" s="33">
        <f t="shared" si="6"/>
        <v>4500.830000000001</v>
      </c>
      <c r="M27" s="60"/>
    </row>
    <row r="28" spans="1:13" ht="17.25" customHeight="1">
      <c r="A28" s="27" t="s">
        <v>75</v>
      </c>
      <c r="B28" s="33">
        <v>151.77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108.41</v>
      </c>
      <c r="I28" s="33">
        <v>136.66</v>
      </c>
      <c r="J28" s="33">
        <v>161.62</v>
      </c>
      <c r="K28" s="33">
        <v>219.44</v>
      </c>
      <c r="L28" s="33">
        <f t="shared" si="6"/>
        <v>2065.6200000000003</v>
      </c>
      <c r="M28" s="60"/>
    </row>
    <row r="29" spans="1:13" ht="17.25" customHeight="1">
      <c r="A29" s="27" t="s">
        <v>85</v>
      </c>
      <c r="B29" s="33">
        <v>31138.91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31138.91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-130602.39</v>
      </c>
      <c r="C32" s="33">
        <f t="shared" si="8"/>
        <v>-23905.2</v>
      </c>
      <c r="D32" s="33">
        <f t="shared" si="8"/>
        <v>-72415.2</v>
      </c>
      <c r="E32" s="33">
        <f t="shared" si="8"/>
        <v>-57330.3899999999</v>
      </c>
      <c r="F32" s="33">
        <f t="shared" si="8"/>
        <v>-46904</v>
      </c>
      <c r="G32" s="33">
        <f t="shared" si="8"/>
        <v>-37074.4</v>
      </c>
      <c r="H32" s="33">
        <f t="shared" si="8"/>
        <v>-25310.36</v>
      </c>
      <c r="I32" s="33">
        <f t="shared" si="8"/>
        <v>-27486.25</v>
      </c>
      <c r="J32" s="33">
        <f t="shared" si="8"/>
        <v>-28564.8</v>
      </c>
      <c r="K32" s="33">
        <f t="shared" si="8"/>
        <v>-45672</v>
      </c>
      <c r="L32" s="33">
        <f aca="true" t="shared" si="9" ref="L32:L39">SUM(B32:K32)</f>
        <v>-495264.9899999999</v>
      </c>
      <c r="M32"/>
    </row>
    <row r="33" spans="1:13" ht="18.75" customHeight="1">
      <c r="A33" s="27" t="s">
        <v>28</v>
      </c>
      <c r="B33" s="33">
        <f>B34+B35+B36+B37</f>
        <v>-22888.8</v>
      </c>
      <c r="C33" s="33">
        <f aca="true" t="shared" si="10" ref="C33:K33">C34+C35+C36+C37</f>
        <v>-23905.2</v>
      </c>
      <c r="D33" s="33">
        <f t="shared" si="10"/>
        <v>-72415.2</v>
      </c>
      <c r="E33" s="33">
        <f t="shared" si="10"/>
        <v>-51370</v>
      </c>
      <c r="F33" s="33">
        <f t="shared" si="10"/>
        <v>-46904</v>
      </c>
      <c r="G33" s="33">
        <f t="shared" si="10"/>
        <v>-37074.4</v>
      </c>
      <c r="H33" s="33">
        <f t="shared" si="10"/>
        <v>-18493.2</v>
      </c>
      <c r="I33" s="33">
        <f t="shared" si="10"/>
        <v>-27486.25</v>
      </c>
      <c r="J33" s="33">
        <f t="shared" si="10"/>
        <v>-28564.8</v>
      </c>
      <c r="K33" s="33">
        <f t="shared" si="10"/>
        <v>-45672</v>
      </c>
      <c r="L33" s="33">
        <f t="shared" si="9"/>
        <v>-374773.85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-22888.8</v>
      </c>
      <c r="C34" s="33">
        <f t="shared" si="11"/>
        <v>-23905.2</v>
      </c>
      <c r="D34" s="33">
        <f t="shared" si="11"/>
        <v>-72415.2</v>
      </c>
      <c r="E34" s="33">
        <f t="shared" si="11"/>
        <v>-51370</v>
      </c>
      <c r="F34" s="33">
        <f t="shared" si="11"/>
        <v>-46904</v>
      </c>
      <c r="G34" s="33">
        <f t="shared" si="11"/>
        <v>-37074.4</v>
      </c>
      <c r="H34" s="33">
        <f t="shared" si="11"/>
        <v>-18493.2</v>
      </c>
      <c r="I34" s="33">
        <f t="shared" si="11"/>
        <v>-19901.2</v>
      </c>
      <c r="J34" s="33">
        <f t="shared" si="11"/>
        <v>-28564.8</v>
      </c>
      <c r="K34" s="33">
        <f t="shared" si="11"/>
        <v>-45672</v>
      </c>
      <c r="L34" s="33">
        <f t="shared" si="9"/>
        <v>-367188.8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-7585.05</v>
      </c>
      <c r="J37" s="17">
        <v>0</v>
      </c>
      <c r="K37" s="17">
        <v>0</v>
      </c>
      <c r="L37" s="33">
        <f t="shared" si="9"/>
        <v>-7585.05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-5960.389999999898</v>
      </c>
      <c r="F38" s="38">
        <f t="shared" si="12"/>
        <v>0</v>
      </c>
      <c r="G38" s="38">
        <f t="shared" si="12"/>
        <v>0</v>
      </c>
      <c r="H38" s="38">
        <f t="shared" si="12"/>
        <v>-6817.16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-120491.1399999999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1714500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-1714500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683806.1200000001</v>
      </c>
      <c r="C56" s="41">
        <f t="shared" si="16"/>
        <v>544705.3500000001</v>
      </c>
      <c r="D56" s="41">
        <f t="shared" si="16"/>
        <v>1756538.2100000004</v>
      </c>
      <c r="E56" s="41">
        <f t="shared" si="16"/>
        <v>1411173.4800000002</v>
      </c>
      <c r="F56" s="41">
        <f t="shared" si="16"/>
        <v>1493051.2800000003</v>
      </c>
      <c r="G56" s="41">
        <f t="shared" si="16"/>
        <v>877821.39</v>
      </c>
      <c r="H56" s="41">
        <f t="shared" si="16"/>
        <v>503900.1900000002</v>
      </c>
      <c r="I56" s="41">
        <f t="shared" si="16"/>
        <v>621683.51</v>
      </c>
      <c r="J56" s="41">
        <f t="shared" si="16"/>
        <v>758431.8999999999</v>
      </c>
      <c r="K56" s="41">
        <f t="shared" si="16"/>
        <v>943751.07</v>
      </c>
      <c r="L56" s="42">
        <f t="shared" si="14"/>
        <v>9594862.500000002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683806.12</v>
      </c>
      <c r="C62" s="41">
        <f aca="true" t="shared" si="18" ref="C62:J62">SUM(C63:C74)</f>
        <v>544705.35</v>
      </c>
      <c r="D62" s="41">
        <f t="shared" si="18"/>
        <v>1756538.21</v>
      </c>
      <c r="E62" s="41">
        <f t="shared" si="18"/>
        <v>1411173.48</v>
      </c>
      <c r="F62" s="41">
        <f t="shared" si="18"/>
        <v>1493051.28</v>
      </c>
      <c r="G62" s="41">
        <f t="shared" si="18"/>
        <v>877821.39</v>
      </c>
      <c r="H62" s="41">
        <f t="shared" si="18"/>
        <v>503900.19</v>
      </c>
      <c r="I62" s="41">
        <f>SUM(I63:I79)</f>
        <v>621683.51</v>
      </c>
      <c r="J62" s="41">
        <f t="shared" si="18"/>
        <v>758431.9</v>
      </c>
      <c r="K62" s="41">
        <f>SUM(K63:K76)</f>
        <v>943751.06</v>
      </c>
      <c r="L62" s="46">
        <f>SUM(B62:K62)</f>
        <v>9594862.49</v>
      </c>
      <c r="M62" s="40"/>
    </row>
    <row r="63" spans="1:13" ht="18.75" customHeight="1">
      <c r="A63" s="47" t="s">
        <v>46</v>
      </c>
      <c r="B63" s="48">
        <v>683806.12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683806.12</v>
      </c>
      <c r="M63"/>
    </row>
    <row r="64" spans="1:13" ht="18.75" customHeight="1">
      <c r="A64" s="47" t="s">
        <v>55</v>
      </c>
      <c r="B64" s="17">
        <v>0</v>
      </c>
      <c r="C64" s="48">
        <v>477216.36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477216.36</v>
      </c>
      <c r="M64"/>
    </row>
    <row r="65" spans="1:13" ht="18.75" customHeight="1">
      <c r="A65" s="47" t="s">
        <v>56</v>
      </c>
      <c r="B65" s="17">
        <v>0</v>
      </c>
      <c r="C65" s="48">
        <v>67488.99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67488.99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1756538.21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1756538.21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1411173.48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1411173.48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1493051.28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1493051.28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877821.39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877821.39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503900.19</v>
      </c>
      <c r="I70" s="17">
        <v>0</v>
      </c>
      <c r="J70" s="17">
        <v>0</v>
      </c>
      <c r="K70" s="17">
        <v>0</v>
      </c>
      <c r="L70" s="46">
        <f t="shared" si="19"/>
        <v>503900.19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621683.51</v>
      </c>
      <c r="J71" s="17">
        <v>0</v>
      </c>
      <c r="K71" s="17">
        <v>0</v>
      </c>
      <c r="L71" s="46">
        <f t="shared" si="19"/>
        <v>621683.51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758431.9</v>
      </c>
      <c r="K72" s="17">
        <v>0</v>
      </c>
      <c r="L72" s="46">
        <f t="shared" si="19"/>
        <v>758431.9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547658.74</v>
      </c>
      <c r="L73" s="46">
        <f t="shared" si="19"/>
        <v>547658.74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396092.32</v>
      </c>
      <c r="L74" s="46">
        <f t="shared" si="19"/>
        <v>396092.32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2023-11-28T21:39:16Z</dcterms:modified>
  <cp:category/>
  <cp:version/>
  <cp:contentType/>
  <cp:contentStatus/>
</cp:coreProperties>
</file>