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<sst xmlns="http://schemas.openxmlformats.org/spreadsheetml/2006/main" count="87" uniqueCount="86">
  <si>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</si>
  <si>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</si>
  <si>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</si>
  <si>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</si>
  <si>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</si>
  <si>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</si>
  <si>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</si>
  <si>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</si>
  <si>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</si>
  <si>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</si>
  <si>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</si>
  <si>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</si>
  <si>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</si>
  <si>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</si>
  <si>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</si>
  <si>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</si>
  <si>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</si>
  <si>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</si>
  <si>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</si>
  <si>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</si>
  <si>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</si>
  <si>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</si>
  <si>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</si>
  <si>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</si>
  <si>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</si>
  <si>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</si>
  <si>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</si>
  <si>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</si>
  <si>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</si>
  <si>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</si>
  <si>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</si>
  <si>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</si>
  <si>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</si>
  <si>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</si>
  <si>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</si>
  <si>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</si>
  <si>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</si>
  <si>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</si>
  <si>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</si>
  <si>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</si>
  <si>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</si>
  <si>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</si>
  <si>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</si>
  <si>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</si>
  <si>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</si>
  <si>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</si>
  <si>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</si>
  <si>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</si>
  <si>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</si>
  <si>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</si>
  <si>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</si>
  <si>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</si>
  <si>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</si>
  <si>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</si>
  <si>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</si>
  <si>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</si>
  <si>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</si>
  <si>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</si>
  <si>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</si>
  <si>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</si>
  <si>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</si>
  <si>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</si>
  <si>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</si>
  <si>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</si>
  <si>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</si>
  <si>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</si>
  <si>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</si>
  <si>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</si>
  <si>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</si>
  <si>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</si>
  <si>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</si>
  <si>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</si>
  <si>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</si>
  <si>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</si>
  <si>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</si>
  <si>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</si>
  <si>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</si>
  <si>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</si>
  <si>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</si>
  <si>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</si>
  <si>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</si>
  <si>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</si>
  <si>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</si>
  <si>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</si>
  <si>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20/11/23 - VENCIMENTO 27/11/23</t>
  </si>
  <si>
    <t>4.9. Remuneração Veículos Elétricos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</si>
</sst>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  <numFmt numFmtId="172" formatCode="#,##0.00_ ;[Red]\-#,##0.00\ 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29685</v>
      </c>
      <c r="C7" s="10">
        <f aca="true" t="shared" si="0" ref="C7:K7">C8+C11</f>
        <v>37985</v>
      </c>
      <c r="D7" s="10">
        <f t="shared" si="0"/>
        <v>121101</v>
      </c>
      <c r="E7" s="10">
        <f t="shared" si="0"/>
        <v>104838</v>
      </c>
      <c r="F7" s="10">
        <f t="shared" si="0"/>
        <v>115407</v>
      </c>
      <c r="G7" s="10">
        <f t="shared" si="0"/>
        <v>50244</v>
      </c>
      <c r="H7" s="10">
        <f t="shared" si="0"/>
        <v>28524</v>
      </c>
      <c r="I7" s="10">
        <f t="shared" si="0"/>
        <v>51333</v>
      </c>
      <c r="J7" s="10">
        <f t="shared" si="0"/>
        <v>32656</v>
      </c>
      <c r="K7" s="10">
        <f t="shared" si="0"/>
        <v>88121</v>
      </c>
      <c r="L7" s="10">
        <f aca="true" t="shared" si="1" ref="L7:L13">SUM(B7:K7)</f>
        <v>659894</v>
      </c>
      <c r="M7" s="11"/>
    </row>
    <row r="8" spans="1:13" ht="17.25" customHeight="1">
      <c r="A8" s="12" t="s">
        <v>81</v>
      </c>
      <c r="B8" s="13">
        <f>B9+B10</f>
        <v>2282</v>
      </c>
      <c r="C8" s="13">
        <f aca="true" t="shared" si="2" ref="C8:K8">C9+C10</f>
        <v>2332</v>
      </c>
      <c r="D8" s="13">
        <f t="shared" si="2"/>
        <v>8053</v>
      </c>
      <c r="E8" s="13">
        <f t="shared" si="2"/>
        <v>6133</v>
      </c>
      <c r="F8" s="13">
        <f t="shared" si="2"/>
        <v>6244</v>
      </c>
      <c r="G8" s="13">
        <f t="shared" si="2"/>
        <v>3404</v>
      </c>
      <c r="H8" s="13">
        <f t="shared" si="2"/>
        <v>1797</v>
      </c>
      <c r="I8" s="13">
        <f t="shared" si="2"/>
        <v>2319</v>
      </c>
      <c r="J8" s="13">
        <f t="shared" si="2"/>
        <v>1808</v>
      </c>
      <c r="K8" s="13">
        <f t="shared" si="2"/>
        <v>4947</v>
      </c>
      <c r="L8" s="13">
        <f t="shared" si="1"/>
        <v>39319</v>
      </c>
      <c r="M8"/>
    </row>
    <row r="9" spans="1:13" ht="17.25" customHeight="1">
      <c r="A9" s="14" t="s">
        <v>18</v>
      </c>
      <c r="B9" s="15">
        <v>2280</v>
      </c>
      <c r="C9" s="15">
        <v>2332</v>
      </c>
      <c r="D9" s="15">
        <v>8053</v>
      </c>
      <c r="E9" s="15">
        <v>6133</v>
      </c>
      <c r="F9" s="15">
        <v>6244</v>
      </c>
      <c r="G9" s="15">
        <v>3404</v>
      </c>
      <c r="H9" s="15">
        <v>1759</v>
      </c>
      <c r="I9" s="15">
        <v>2319</v>
      </c>
      <c r="J9" s="15">
        <v>1808</v>
      </c>
      <c r="K9" s="15">
        <v>4947</v>
      </c>
      <c r="L9" s="13">
        <f t="shared" si="1"/>
        <v>39279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38</v>
      </c>
      <c r="I10" s="15">
        <v>0</v>
      </c>
      <c r="J10" s="15">
        <v>0</v>
      </c>
      <c r="K10" s="15">
        <v>0</v>
      </c>
      <c r="L10" s="13">
        <f t="shared" si="1"/>
        <v>40</v>
      </c>
      <c r="M10"/>
    </row>
    <row r="11" spans="1:13" ht="17.25" customHeight="1">
      <c r="A11" s="12" t="s">
        <v>70</v>
      </c>
      <c r="B11" s="15">
        <v>27403</v>
      </c>
      <c r="C11" s="15">
        <v>35653</v>
      </c>
      <c r="D11" s="15">
        <v>113048</v>
      </c>
      <c r="E11" s="15">
        <v>98705</v>
      </c>
      <c r="F11" s="15">
        <v>109163</v>
      </c>
      <c r="G11" s="15">
        <v>46840</v>
      </c>
      <c r="H11" s="15">
        <v>26727</v>
      </c>
      <c r="I11" s="15">
        <v>49014</v>
      </c>
      <c r="J11" s="15">
        <v>30848</v>
      </c>
      <c r="K11" s="15">
        <v>83174</v>
      </c>
      <c r="L11" s="13">
        <f t="shared" si="1"/>
        <v>620575</v>
      </c>
      <c r="M11" s="60"/>
    </row>
    <row r="12" spans="1:13" ht="17.25" customHeight="1">
      <c r="A12" s="14" t="s">
        <v>82</v>
      </c>
      <c r="B12" s="15">
        <v>3436</v>
      </c>
      <c r="C12" s="15">
        <v>2962</v>
      </c>
      <c r="D12" s="15">
        <v>10365</v>
      </c>
      <c r="E12" s="15">
        <v>10760</v>
      </c>
      <c r="F12" s="15">
        <v>10348</v>
      </c>
      <c r="G12" s="15">
        <v>4858</v>
      </c>
      <c r="H12" s="15">
        <v>2614</v>
      </c>
      <c r="I12" s="15">
        <v>2946</v>
      </c>
      <c r="J12" s="15">
        <v>2471</v>
      </c>
      <c r="K12" s="15">
        <v>5924</v>
      </c>
      <c r="L12" s="13">
        <f t="shared" si="1"/>
        <v>56684</v>
      </c>
      <c r="M12" s="60"/>
    </row>
    <row r="13" spans="1:13" ht="17.25" customHeight="1">
      <c r="A13" s="14" t="s">
        <v>71</v>
      </c>
      <c r="B13" s="15">
        <f>+B11-B12</f>
        <v>23967</v>
      </c>
      <c r="C13" s="15">
        <f aca="true" t="shared" si="3" ref="C13:K13">+C11-C12</f>
        <v>32691</v>
      </c>
      <c r="D13" s="15">
        <f t="shared" si="3"/>
        <v>102683</v>
      </c>
      <c r="E13" s="15">
        <f t="shared" si="3"/>
        <v>87945</v>
      </c>
      <c r="F13" s="15">
        <f t="shared" si="3"/>
        <v>98815</v>
      </c>
      <c r="G13" s="15">
        <f t="shared" si="3"/>
        <v>41982</v>
      </c>
      <c r="H13" s="15">
        <f t="shared" si="3"/>
        <v>24113</v>
      </c>
      <c r="I13" s="15">
        <f t="shared" si="3"/>
        <v>46068</v>
      </c>
      <c r="J13" s="15">
        <f t="shared" si="3"/>
        <v>28377</v>
      </c>
      <c r="K13" s="15">
        <f t="shared" si="3"/>
        <v>77250</v>
      </c>
      <c r="L13" s="13">
        <f t="shared" si="1"/>
        <v>563891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1.287532251456372</v>
      </c>
      <c r="C18" s="22">
        <v>1.164212270704367</v>
      </c>
      <c r="D18" s="22">
        <v>1.087859581916241</v>
      </c>
      <c r="E18" s="22">
        <v>1.132163083333102</v>
      </c>
      <c r="F18" s="22">
        <v>1.21556184130902</v>
      </c>
      <c r="G18" s="22">
        <v>1.167877814850982</v>
      </c>
      <c r="H18" s="22">
        <v>1.067430906948733</v>
      </c>
      <c r="I18" s="22">
        <v>1.150769414482953</v>
      </c>
      <c r="J18" s="22">
        <v>1.313357981611408</v>
      </c>
      <c r="K18" s="22">
        <v>1.145535629734275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315650.25000000006</v>
      </c>
      <c r="C20" s="25">
        <f aca="true" t="shared" si="4" ref="C20:K20">SUM(C21:C30)</f>
        <v>194183.54</v>
      </c>
      <c r="D20" s="25">
        <f t="shared" si="4"/>
        <v>691285.7300000001</v>
      </c>
      <c r="E20" s="25">
        <f t="shared" si="4"/>
        <v>625879.4899999999</v>
      </c>
      <c r="F20" s="25">
        <f t="shared" si="4"/>
        <v>658473.87</v>
      </c>
      <c r="G20" s="25">
        <f t="shared" si="4"/>
        <v>304333.18000000005</v>
      </c>
      <c r="H20" s="25">
        <f t="shared" si="4"/>
        <v>174105.47999999998</v>
      </c>
      <c r="I20" s="25">
        <f t="shared" si="4"/>
        <v>273109.5399999999</v>
      </c>
      <c r="J20" s="25">
        <f t="shared" si="4"/>
        <v>218700.93</v>
      </c>
      <c r="K20" s="25">
        <f t="shared" si="4"/>
        <v>416958.3999999999</v>
      </c>
      <c r="L20" s="25">
        <f>SUM(B20:K20)</f>
        <v>3872680.41</v>
      </c>
      <c r="M20"/>
    </row>
    <row r="21" spans="1:13" ht="17.25" customHeight="1">
      <c r="A21" s="26" t="s">
        <v>22</v>
      </c>
      <c r="B21" s="56">
        <f>ROUND((B15+B16)*B7,2)</f>
        <v>217499.03</v>
      </c>
      <c r="C21" s="56">
        <f aca="true" t="shared" si="5" ref="C21:K21">ROUND((C15+C16)*C7,2)</f>
        <v>156699.52</v>
      </c>
      <c r="D21" s="56">
        <f t="shared" si="5"/>
        <v>594593.8</v>
      </c>
      <c r="E21" s="56">
        <f t="shared" si="5"/>
        <v>521401.31</v>
      </c>
      <c r="F21" s="56">
        <f t="shared" si="5"/>
        <v>507144.52</v>
      </c>
      <c r="G21" s="56">
        <f t="shared" si="5"/>
        <v>242773.98</v>
      </c>
      <c r="H21" s="56">
        <f t="shared" si="5"/>
        <v>151818.99</v>
      </c>
      <c r="I21" s="56">
        <f t="shared" si="5"/>
        <v>226527.4</v>
      </c>
      <c r="J21" s="56">
        <f t="shared" si="5"/>
        <v>155200.91</v>
      </c>
      <c r="K21" s="56">
        <f t="shared" si="5"/>
        <v>341997.6</v>
      </c>
      <c r="L21" s="33">
        <f aca="true" t="shared" si="6" ref="L21:L29">SUM(B21:K21)</f>
        <v>3115657.0600000005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62537.99</v>
      </c>
      <c r="C22" s="33">
        <f t="shared" si="7"/>
        <v>25731.98</v>
      </c>
      <c r="D22" s="33">
        <f t="shared" si="7"/>
        <v>52240.76</v>
      </c>
      <c r="E22" s="33">
        <f t="shared" si="7"/>
        <v>68910</v>
      </c>
      <c r="F22" s="33">
        <f t="shared" si="7"/>
        <v>109321.01</v>
      </c>
      <c r="G22" s="33">
        <f t="shared" si="7"/>
        <v>40756.37</v>
      </c>
      <c r="H22" s="33">
        <f t="shared" si="7"/>
        <v>10237.29</v>
      </c>
      <c r="I22" s="33">
        <f t="shared" si="7"/>
        <v>34153.4</v>
      </c>
      <c r="J22" s="33">
        <f t="shared" si="7"/>
        <v>48633.44</v>
      </c>
      <c r="K22" s="33">
        <f t="shared" si="7"/>
        <v>49772.84</v>
      </c>
      <c r="L22" s="33">
        <f t="shared" si="6"/>
        <v>502295.07999999996</v>
      </c>
      <c r="M22"/>
    </row>
    <row r="23" spans="1:13" ht="17.25" customHeight="1">
      <c r="A23" s="27" t="s">
        <v>24</v>
      </c>
      <c r="B23" s="33">
        <v>513.87</v>
      </c>
      <c r="C23" s="33">
        <v>9185.37</v>
      </c>
      <c r="D23" s="33">
        <v>38258.21</v>
      </c>
      <c r="E23" s="33">
        <v>29786.22</v>
      </c>
      <c r="F23" s="33">
        <v>36082.37</v>
      </c>
      <c r="G23" s="33">
        <v>19666.82</v>
      </c>
      <c r="H23" s="33">
        <v>9547.3</v>
      </c>
      <c r="I23" s="33">
        <v>9652.31</v>
      </c>
      <c r="J23" s="33">
        <v>10277.34</v>
      </c>
      <c r="K23" s="33">
        <v>20040.8</v>
      </c>
      <c r="L23" s="33">
        <f t="shared" si="6"/>
        <v>183010.61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599.33</v>
      </c>
      <c r="C26" s="33">
        <v>368.6</v>
      </c>
      <c r="D26" s="33">
        <v>1314.02</v>
      </c>
      <c r="E26" s="33">
        <v>1190.21</v>
      </c>
      <c r="F26" s="33">
        <v>1252.12</v>
      </c>
      <c r="G26" s="33">
        <v>579.63</v>
      </c>
      <c r="H26" s="33">
        <v>332.02</v>
      </c>
      <c r="I26" s="33">
        <v>517.73</v>
      </c>
      <c r="J26" s="33">
        <v>416.43</v>
      </c>
      <c r="K26" s="33">
        <v>793.48</v>
      </c>
      <c r="L26" s="33">
        <f t="shared" si="6"/>
        <v>7363.57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32181.76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32181.76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-117745.59</v>
      </c>
      <c r="C32" s="33">
        <f t="shared" si="8"/>
        <v>-10260.8</v>
      </c>
      <c r="D32" s="33">
        <f t="shared" si="8"/>
        <v>-35433.2</v>
      </c>
      <c r="E32" s="33">
        <f t="shared" si="8"/>
        <v>-414545.59</v>
      </c>
      <c r="F32" s="33">
        <f t="shared" si="8"/>
        <v>-27473.6</v>
      </c>
      <c r="G32" s="33">
        <f t="shared" si="8"/>
        <v>-14977.6</v>
      </c>
      <c r="H32" s="33">
        <f t="shared" si="8"/>
        <v>-14556.76</v>
      </c>
      <c r="I32" s="33">
        <f t="shared" si="8"/>
        <v>-181203.6</v>
      </c>
      <c r="J32" s="33">
        <f t="shared" si="8"/>
        <v>-7955.2</v>
      </c>
      <c r="K32" s="33">
        <f t="shared" si="8"/>
        <v>-21766.8</v>
      </c>
      <c r="L32" s="33">
        <f aca="true" t="shared" si="9" ref="L32:L39">SUM(B32:K32)</f>
        <v>-845918.74</v>
      </c>
      <c r="M32"/>
    </row>
    <row r="33" spans="1:13" ht="18.75" customHeight="1">
      <c r="A33" s="27" t="s">
        <v>28</v>
      </c>
      <c r="B33" s="33">
        <f>B34+B35+B36+B37</f>
        <v>-10032</v>
      </c>
      <c r="C33" s="33">
        <f aca="true" t="shared" si="10" ref="C33:K33">C34+C35+C36+C37</f>
        <v>-10260.8</v>
      </c>
      <c r="D33" s="33">
        <f t="shared" si="10"/>
        <v>-35433.2</v>
      </c>
      <c r="E33" s="33">
        <f t="shared" si="10"/>
        <v>-26985.2</v>
      </c>
      <c r="F33" s="33">
        <f t="shared" si="10"/>
        <v>-27473.6</v>
      </c>
      <c r="G33" s="33">
        <f t="shared" si="10"/>
        <v>-14977.6</v>
      </c>
      <c r="H33" s="33">
        <f t="shared" si="10"/>
        <v>-7739.6</v>
      </c>
      <c r="I33" s="33">
        <f t="shared" si="10"/>
        <v>-10203.6</v>
      </c>
      <c r="J33" s="33">
        <f t="shared" si="10"/>
        <v>-7955.2</v>
      </c>
      <c r="K33" s="33">
        <f t="shared" si="10"/>
        <v>-21766.8</v>
      </c>
      <c r="L33" s="33">
        <f t="shared" si="9"/>
        <v>-172827.6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-10032</v>
      </c>
      <c r="C34" s="33">
        <f t="shared" si="11"/>
        <v>-10260.8</v>
      </c>
      <c r="D34" s="33">
        <f t="shared" si="11"/>
        <v>-35433.2</v>
      </c>
      <c r="E34" s="33">
        <f t="shared" si="11"/>
        <v>-26985.2</v>
      </c>
      <c r="F34" s="33">
        <f t="shared" si="11"/>
        <v>-27473.6</v>
      </c>
      <c r="G34" s="33">
        <f t="shared" si="11"/>
        <v>-14977.6</v>
      </c>
      <c r="H34" s="33">
        <f t="shared" si="11"/>
        <v>-7739.6</v>
      </c>
      <c r="I34" s="33">
        <f t="shared" si="11"/>
        <v>-10203.6</v>
      </c>
      <c r="J34" s="33">
        <f t="shared" si="11"/>
        <v>-7955.2</v>
      </c>
      <c r="K34" s="33">
        <f t="shared" si="11"/>
        <v>-21766.8</v>
      </c>
      <c r="L34" s="33">
        <f t="shared" si="9"/>
        <v>-172827.6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-387560.39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-673091.1399999999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-552600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197904.66000000006</v>
      </c>
      <c r="C56" s="41">
        <f t="shared" si="16"/>
        <v>183922.74000000002</v>
      </c>
      <c r="D56" s="41">
        <f t="shared" si="16"/>
        <v>655852.5300000001</v>
      </c>
      <c r="E56" s="41">
        <f t="shared" si="16"/>
        <v>211333.89999999985</v>
      </c>
      <c r="F56" s="41">
        <f t="shared" si="16"/>
        <v>631000.27</v>
      </c>
      <c r="G56" s="41">
        <f t="shared" si="16"/>
        <v>289355.5800000001</v>
      </c>
      <c r="H56" s="41">
        <f t="shared" si="16"/>
        <v>159548.71999999997</v>
      </c>
      <c r="I56" s="41">
        <f t="shared" si="16"/>
        <v>91905.93999999992</v>
      </c>
      <c r="J56" s="41">
        <f t="shared" si="16"/>
        <v>210745.72999999998</v>
      </c>
      <c r="K56" s="41">
        <f t="shared" si="16"/>
        <v>395191.5999999999</v>
      </c>
      <c r="L56" s="42">
        <f t="shared" si="14"/>
        <v>3026761.6700000004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197904.66</v>
      </c>
      <c r="C62" s="41">
        <f aca="true" t="shared" si="18" ref="C62:J62">SUM(C63:C74)</f>
        <v>183922.75</v>
      </c>
      <c r="D62" s="41">
        <f t="shared" si="18"/>
        <v>655852.5326683325</v>
      </c>
      <c r="E62" s="41">
        <f t="shared" si="18"/>
        <v>211333.9047662589</v>
      </c>
      <c r="F62" s="41">
        <f t="shared" si="18"/>
        <v>631000.266536405</v>
      </c>
      <c r="G62" s="41">
        <f t="shared" si="18"/>
        <v>289355.57525269897</v>
      </c>
      <c r="H62" s="41">
        <f t="shared" si="18"/>
        <v>159548.72218034195</v>
      </c>
      <c r="I62" s="41">
        <f>SUM(I63:I79)</f>
        <v>91905.94344355457</v>
      </c>
      <c r="J62" s="41">
        <f t="shared" si="18"/>
        <v>210745.7339000833</v>
      </c>
      <c r="K62" s="41">
        <f>SUM(K63:K76)</f>
        <v>395191.58999999997</v>
      </c>
      <c r="L62" s="46">
        <f>SUM(B62:K62)</f>
        <v>3026761.678747675</v>
      </c>
      <c r="M62" s="40"/>
    </row>
    <row r="63" spans="1:13" ht="18.75" customHeight="1">
      <c r="A63" s="47" t="s">
        <v>46</v>
      </c>
      <c r="B63" s="48">
        <v>197904.66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197904.66</v>
      </c>
      <c r="M63"/>
    </row>
    <row r="64" spans="1:13" ht="18.75" customHeight="1">
      <c r="A64" s="47" t="s">
        <v>55</v>
      </c>
      <c r="B64" s="17">
        <v>0</v>
      </c>
      <c r="C64" s="48">
        <v>161134.72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161134.72</v>
      </c>
      <c r="M64"/>
    </row>
    <row r="65" spans="1:13" ht="18.75" customHeight="1">
      <c r="A65" s="47" t="s">
        <v>56</v>
      </c>
      <c r="B65" s="17">
        <v>0</v>
      </c>
      <c r="C65" s="48">
        <v>22788.03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22788.03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655852.5326683325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655852.5326683325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211333.9047662589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211333.9047662589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631000.266536405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631000.266536405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289355.57525269897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289355.57525269897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159548.72218034195</v>
      </c>
      <c r="I70" s="17">
        <v>0</v>
      </c>
      <c r="J70" s="17">
        <v>0</v>
      </c>
      <c r="K70" s="17">
        <v>0</v>
      </c>
      <c r="L70" s="46">
        <f t="shared" si="19"/>
        <v>159548.72218034195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91905.94344355457</v>
      </c>
      <c r="J71" s="17">
        <v>0</v>
      </c>
      <c r="K71" s="17">
        <v>0</v>
      </c>
      <c r="L71" s="46">
        <f t="shared" si="19"/>
        <v>91905.94344355457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210745.7339000833</v>
      </c>
      <c r="K72" s="17">
        <v>0</v>
      </c>
      <c r="L72" s="46">
        <f t="shared" si="19"/>
        <v>210745.7339000833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215695.57</v>
      </c>
      <c r="L73" s="46">
        <f t="shared" si="19"/>
        <v>215695.57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179496.02</v>
      </c>
      <c r="L74" s="46">
        <f t="shared" si="19"/>
        <v>179496.02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2023-11-27T18:42:57Z</dcterms:modified>
  <cp:category/>
  <cp:version/>
  <cp:contentType/>
  <cp:contentStatus/>
</cp:coreProperties>
</file>