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<sst xmlns="http://schemas.openxmlformats.org/spreadsheetml/2006/main" count="87" uniqueCount="86">
  <si>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</si>
  <si>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</si>
  <si>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</si>
  <si>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</si>
  <si>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</si>
  <si>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</si>
  <si>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</si>
  <si>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</si>
  <si>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</si>
  <si>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</si>
  <si>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</si>
  <si>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</si>
  <si>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</si>
  <si>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</si>
  <si>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</si>
  <si>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</si>
  <si>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</si>
  <si>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</si>
  <si>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</si>
  <si>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</si>
  <si>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</si>
  <si>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</si>
  <si>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</si>
  <si>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</si>
  <si>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</si>
  <si>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</si>
  <si>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</si>
  <si>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</si>
  <si>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</si>
  <si>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</si>
  <si>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</si>
  <si>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</si>
  <si>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</si>
  <si>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</si>
  <si>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</si>
  <si>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</si>
  <si>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</si>
  <si>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</si>
  <si>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</si>
  <si>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</si>
  <si>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</si>
  <si>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</si>
  <si>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</si>
  <si>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</si>
  <si>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</si>
  <si>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</si>
  <si>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</si>
  <si>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</si>
  <si>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</si>
  <si>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</si>
  <si>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</si>
  <si>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</si>
  <si>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</si>
  <si>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</si>
  <si>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</si>
  <si>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</si>
  <si>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</si>
  <si>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</si>
  <si>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</si>
  <si>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</si>
  <si>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</si>
  <si>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</si>
  <si>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</si>
  <si>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</si>
  <si>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</si>
  <si>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</si>
  <si>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</si>
  <si>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</si>
  <si>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</si>
  <si>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</si>
  <si>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</si>
  <si>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</si>
  <si>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</si>
  <si>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</si>
  <si>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</si>
  <si>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</si>
  <si>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</si>
  <si>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</si>
  <si>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</si>
  <si>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</si>
  <si>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</si>
  <si>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</si>
  <si>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</si>
  <si>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</si>
  <si>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19/11/23 - VENCIMENTO 27/11/23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</si>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</sst>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18992</v>
      </c>
      <c r="C7" s="10">
        <f aca="true" t="shared" si="0" ref="C7:K7">C8+C11</f>
        <v>26114</v>
      </c>
      <c r="D7" s="10">
        <f t="shared" si="0"/>
        <v>81110</v>
      </c>
      <c r="E7" s="10">
        <f t="shared" si="0"/>
        <v>69039</v>
      </c>
      <c r="F7" s="10">
        <f t="shared" si="0"/>
        <v>78930</v>
      </c>
      <c r="G7" s="10">
        <f t="shared" si="0"/>
        <v>32897</v>
      </c>
      <c r="H7" s="10">
        <f t="shared" si="0"/>
        <v>21029</v>
      </c>
      <c r="I7" s="10">
        <f t="shared" si="0"/>
        <v>34454</v>
      </c>
      <c r="J7" s="10">
        <f t="shared" si="0"/>
        <v>21747</v>
      </c>
      <c r="K7" s="10">
        <f t="shared" si="0"/>
        <v>61963</v>
      </c>
      <c r="L7" s="10">
        <f aca="true" t="shared" si="1" ref="L7:L13">SUM(B7:K7)</f>
        <v>446275</v>
      </c>
      <c r="M7" s="11"/>
    </row>
    <row r="8" spans="1:13" ht="17.25" customHeight="1">
      <c r="A8" s="12" t="s">
        <v>81</v>
      </c>
      <c r="B8" s="13">
        <f>B9+B10</f>
        <v>1526</v>
      </c>
      <c r="C8" s="13">
        <f aca="true" t="shared" si="2" ref="C8:K8">C9+C10</f>
        <v>1468</v>
      </c>
      <c r="D8" s="13">
        <f t="shared" si="2"/>
        <v>5536</v>
      </c>
      <c r="E8" s="13">
        <f t="shared" si="2"/>
        <v>4267</v>
      </c>
      <c r="F8" s="13">
        <f t="shared" si="2"/>
        <v>4452</v>
      </c>
      <c r="G8" s="13">
        <f t="shared" si="2"/>
        <v>2374</v>
      </c>
      <c r="H8" s="13">
        <f t="shared" si="2"/>
        <v>1333</v>
      </c>
      <c r="I8" s="13">
        <f t="shared" si="2"/>
        <v>1629</v>
      </c>
      <c r="J8" s="13">
        <f t="shared" si="2"/>
        <v>1386</v>
      </c>
      <c r="K8" s="13">
        <f t="shared" si="2"/>
        <v>3268</v>
      </c>
      <c r="L8" s="13">
        <f t="shared" si="1"/>
        <v>27239</v>
      </c>
      <c r="M8"/>
    </row>
    <row r="9" spans="1:13" ht="17.25" customHeight="1">
      <c r="A9" s="14" t="s">
        <v>18</v>
      </c>
      <c r="B9" s="15">
        <v>1526</v>
      </c>
      <c r="C9" s="15">
        <v>1468</v>
      </c>
      <c r="D9" s="15">
        <v>5536</v>
      </c>
      <c r="E9" s="15">
        <v>4265</v>
      </c>
      <c r="F9" s="15">
        <v>4452</v>
      </c>
      <c r="G9" s="15">
        <v>2374</v>
      </c>
      <c r="H9" s="15">
        <v>1298</v>
      </c>
      <c r="I9" s="15">
        <v>1629</v>
      </c>
      <c r="J9" s="15">
        <v>1386</v>
      </c>
      <c r="K9" s="15">
        <v>3268</v>
      </c>
      <c r="L9" s="13">
        <f t="shared" si="1"/>
        <v>27202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35</v>
      </c>
      <c r="I10" s="15">
        <v>0</v>
      </c>
      <c r="J10" s="15">
        <v>0</v>
      </c>
      <c r="K10" s="15">
        <v>0</v>
      </c>
      <c r="L10" s="13">
        <f t="shared" si="1"/>
        <v>37</v>
      </c>
      <c r="M10"/>
    </row>
    <row r="11" spans="1:13" ht="17.25" customHeight="1">
      <c r="A11" s="12" t="s">
        <v>70</v>
      </c>
      <c r="B11" s="15">
        <v>17466</v>
      </c>
      <c r="C11" s="15">
        <v>24646</v>
      </c>
      <c r="D11" s="15">
        <v>75574</v>
      </c>
      <c r="E11" s="15">
        <v>64772</v>
      </c>
      <c r="F11" s="15">
        <v>74478</v>
      </c>
      <c r="G11" s="15">
        <v>30523</v>
      </c>
      <c r="H11" s="15">
        <v>19696</v>
      </c>
      <c r="I11" s="15">
        <v>32825</v>
      </c>
      <c r="J11" s="15">
        <v>20361</v>
      </c>
      <c r="K11" s="15">
        <v>58695</v>
      </c>
      <c r="L11" s="13">
        <f t="shared" si="1"/>
        <v>419036</v>
      </c>
      <c r="M11" s="60"/>
    </row>
    <row r="12" spans="1:13" ht="17.25" customHeight="1">
      <c r="A12" s="14" t="s">
        <v>82</v>
      </c>
      <c r="B12" s="15">
        <v>2468</v>
      </c>
      <c r="C12" s="15">
        <v>2238</v>
      </c>
      <c r="D12" s="15">
        <v>7082</v>
      </c>
      <c r="E12" s="15">
        <v>7402</v>
      </c>
      <c r="F12" s="15">
        <v>7481</v>
      </c>
      <c r="G12" s="15">
        <v>3079</v>
      </c>
      <c r="H12" s="15">
        <v>2211</v>
      </c>
      <c r="I12" s="15">
        <v>1791</v>
      </c>
      <c r="J12" s="15">
        <v>1456</v>
      </c>
      <c r="K12" s="15">
        <v>3972</v>
      </c>
      <c r="L12" s="13">
        <f t="shared" si="1"/>
        <v>39180</v>
      </c>
      <c r="M12" s="60"/>
    </row>
    <row r="13" spans="1:13" ht="17.25" customHeight="1">
      <c r="A13" s="14" t="s">
        <v>71</v>
      </c>
      <c r="B13" s="15">
        <f>+B11-B12</f>
        <v>14998</v>
      </c>
      <c r="C13" s="15">
        <f aca="true" t="shared" si="3" ref="C13:K13">+C11-C12</f>
        <v>22408</v>
      </c>
      <c r="D13" s="15">
        <f t="shared" si="3"/>
        <v>68492</v>
      </c>
      <c r="E13" s="15">
        <f t="shared" si="3"/>
        <v>57370</v>
      </c>
      <c r="F13" s="15">
        <f t="shared" si="3"/>
        <v>66997</v>
      </c>
      <c r="G13" s="15">
        <f t="shared" si="3"/>
        <v>27444</v>
      </c>
      <c r="H13" s="15">
        <f t="shared" si="3"/>
        <v>17485</v>
      </c>
      <c r="I13" s="15">
        <f t="shared" si="3"/>
        <v>31034</v>
      </c>
      <c r="J13" s="15">
        <f t="shared" si="3"/>
        <v>18905</v>
      </c>
      <c r="K13" s="15">
        <f t="shared" si="3"/>
        <v>54723</v>
      </c>
      <c r="L13" s="13">
        <f t="shared" si="1"/>
        <v>379856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1.265428582523404</v>
      </c>
      <c r="C18" s="22">
        <v>1.164006570231758</v>
      </c>
      <c r="D18" s="22">
        <v>1.090852686018805</v>
      </c>
      <c r="E18" s="22">
        <v>1.114499236661963</v>
      </c>
      <c r="F18" s="22">
        <v>1.236473433485275</v>
      </c>
      <c r="G18" s="22">
        <v>1.125067788796216</v>
      </c>
      <c r="H18" s="22">
        <v>1.068008776622834</v>
      </c>
      <c r="I18" s="22">
        <v>1.124059371027271</v>
      </c>
      <c r="J18" s="22">
        <v>1.343202484627221</v>
      </c>
      <c r="K18" s="22">
        <v>1.135879956583106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212016.30000000005</v>
      </c>
      <c r="C20" s="25">
        <f aca="true" t="shared" si="4" ref="C20:K20">SUM(C21:C30)</f>
        <v>136263.03000000003</v>
      </c>
      <c r="D20" s="25">
        <f t="shared" si="4"/>
        <v>470024.07999999996</v>
      </c>
      <c r="E20" s="25">
        <f t="shared" si="4"/>
        <v>413343.14</v>
      </c>
      <c r="F20" s="25">
        <f t="shared" si="4"/>
        <v>460340.49</v>
      </c>
      <c r="G20" s="25">
        <f t="shared" si="4"/>
        <v>195337.76</v>
      </c>
      <c r="H20" s="25">
        <f t="shared" si="4"/>
        <v>130851.03</v>
      </c>
      <c r="I20" s="25">
        <f t="shared" si="4"/>
        <v>179897.3</v>
      </c>
      <c r="J20" s="25">
        <f t="shared" si="4"/>
        <v>152095.6</v>
      </c>
      <c r="K20" s="25">
        <f t="shared" si="4"/>
        <v>293874.3599999999</v>
      </c>
      <c r="L20" s="25">
        <f>SUM(B20:K20)</f>
        <v>2644043.09</v>
      </c>
      <c r="M20"/>
    </row>
    <row r="21" spans="1:13" ht="17.25" customHeight="1">
      <c r="A21" s="26" t="s">
        <v>22</v>
      </c>
      <c r="B21" s="56">
        <f>ROUND((B15+B16)*B7,2)</f>
        <v>139152.48</v>
      </c>
      <c r="C21" s="56">
        <f aca="true" t="shared" si="5" ref="C21:K21">ROUND((C15+C16)*C7,2)</f>
        <v>107728.08</v>
      </c>
      <c r="D21" s="56">
        <f t="shared" si="5"/>
        <v>398241.99</v>
      </c>
      <c r="E21" s="56">
        <f t="shared" si="5"/>
        <v>343358.56</v>
      </c>
      <c r="F21" s="56">
        <f t="shared" si="5"/>
        <v>346849.99</v>
      </c>
      <c r="G21" s="56">
        <f t="shared" si="5"/>
        <v>158955.01</v>
      </c>
      <c r="H21" s="56">
        <f t="shared" si="5"/>
        <v>111926.85</v>
      </c>
      <c r="I21" s="56">
        <f t="shared" si="5"/>
        <v>152042.06</v>
      </c>
      <c r="J21" s="56">
        <f t="shared" si="5"/>
        <v>103354.79</v>
      </c>
      <c r="K21" s="56">
        <f t="shared" si="5"/>
        <v>240478.4</v>
      </c>
      <c r="L21" s="33">
        <f aca="true" t="shared" si="6" ref="L21:L29">SUM(B21:K21)</f>
        <v>2102088.2100000004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36935.05</v>
      </c>
      <c r="C22" s="33">
        <f t="shared" si="7"/>
        <v>17668.11</v>
      </c>
      <c r="D22" s="33">
        <f t="shared" si="7"/>
        <v>36181.35</v>
      </c>
      <c r="E22" s="33">
        <f t="shared" si="7"/>
        <v>39314.29</v>
      </c>
      <c r="F22" s="33">
        <f t="shared" si="7"/>
        <v>82020.81</v>
      </c>
      <c r="G22" s="33">
        <f t="shared" si="7"/>
        <v>19880.15</v>
      </c>
      <c r="H22" s="33">
        <f t="shared" si="7"/>
        <v>7612.01</v>
      </c>
      <c r="I22" s="33">
        <f t="shared" si="7"/>
        <v>18862.24</v>
      </c>
      <c r="J22" s="33">
        <f t="shared" si="7"/>
        <v>35471.62</v>
      </c>
      <c r="K22" s="33">
        <f t="shared" si="7"/>
        <v>32676.19</v>
      </c>
      <c r="L22" s="33">
        <f t="shared" si="6"/>
        <v>326621.82</v>
      </c>
      <c r="M22"/>
    </row>
    <row r="23" spans="1:13" ht="17.25" customHeight="1">
      <c r="A23" s="27" t="s">
        <v>24</v>
      </c>
      <c r="B23" s="33">
        <v>835.04</v>
      </c>
      <c r="C23" s="33">
        <v>8286.1</v>
      </c>
      <c r="D23" s="33">
        <v>29407.78</v>
      </c>
      <c r="E23" s="33">
        <v>24922.09</v>
      </c>
      <c r="F23" s="33">
        <v>25507.15</v>
      </c>
      <c r="G23" s="33">
        <v>15400.35</v>
      </c>
      <c r="H23" s="33">
        <v>8776.5</v>
      </c>
      <c r="I23" s="33">
        <v>6230.64</v>
      </c>
      <c r="J23" s="33">
        <v>8671.5</v>
      </c>
      <c r="K23" s="33">
        <v>15544.48</v>
      </c>
      <c r="L23" s="33">
        <f t="shared" si="6"/>
        <v>143581.63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593.7</v>
      </c>
      <c r="C26" s="33">
        <v>382.67</v>
      </c>
      <c r="D26" s="33">
        <v>1314.02</v>
      </c>
      <c r="E26" s="33">
        <v>1156.45</v>
      </c>
      <c r="F26" s="33">
        <v>1288.69</v>
      </c>
      <c r="G26" s="33">
        <v>545.87</v>
      </c>
      <c r="H26" s="33">
        <v>365.79</v>
      </c>
      <c r="I26" s="33">
        <v>503.66</v>
      </c>
      <c r="J26" s="33">
        <v>424.88</v>
      </c>
      <c r="K26" s="33">
        <v>821.61</v>
      </c>
      <c r="L26" s="33">
        <f t="shared" si="6"/>
        <v>7397.34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-114427.98999999999</v>
      </c>
      <c r="C32" s="33">
        <f t="shared" si="8"/>
        <v>-6459.2</v>
      </c>
      <c r="D32" s="33">
        <f t="shared" si="8"/>
        <v>-24358.4</v>
      </c>
      <c r="E32" s="33">
        <f t="shared" si="8"/>
        <v>-406326.39</v>
      </c>
      <c r="F32" s="33">
        <f t="shared" si="8"/>
        <v>-19588.8</v>
      </c>
      <c r="G32" s="33">
        <f t="shared" si="8"/>
        <v>-10445.6</v>
      </c>
      <c r="H32" s="33">
        <f t="shared" si="8"/>
        <v>-12528.36</v>
      </c>
      <c r="I32" s="33">
        <f t="shared" si="8"/>
        <v>-178167.6</v>
      </c>
      <c r="J32" s="33">
        <f t="shared" si="8"/>
        <v>-6098.4</v>
      </c>
      <c r="K32" s="33">
        <f t="shared" si="8"/>
        <v>-14379.2</v>
      </c>
      <c r="L32" s="33">
        <f aca="true" t="shared" si="9" ref="L32:L39">SUM(B32:K32)</f>
        <v>-792779.94</v>
      </c>
      <c r="M32"/>
    </row>
    <row r="33" spans="1:13" ht="18.75" customHeight="1">
      <c r="A33" s="27" t="s">
        <v>28</v>
      </c>
      <c r="B33" s="33">
        <f>B34+B35+B36+B37</f>
        <v>-6714.4</v>
      </c>
      <c r="C33" s="33">
        <f aca="true" t="shared" si="10" ref="C33:K33">C34+C35+C36+C37</f>
        <v>-6459.2</v>
      </c>
      <c r="D33" s="33">
        <f t="shared" si="10"/>
        <v>-24358.4</v>
      </c>
      <c r="E33" s="33">
        <f t="shared" si="10"/>
        <v>-18766</v>
      </c>
      <c r="F33" s="33">
        <f t="shared" si="10"/>
        <v>-19588.8</v>
      </c>
      <c r="G33" s="33">
        <f t="shared" si="10"/>
        <v>-10445.6</v>
      </c>
      <c r="H33" s="33">
        <f t="shared" si="10"/>
        <v>-5711.2</v>
      </c>
      <c r="I33" s="33">
        <f t="shared" si="10"/>
        <v>-7167.6</v>
      </c>
      <c r="J33" s="33">
        <f t="shared" si="10"/>
        <v>-6098.4</v>
      </c>
      <c r="K33" s="33">
        <f t="shared" si="10"/>
        <v>-14379.2</v>
      </c>
      <c r="L33" s="33">
        <f t="shared" si="9"/>
        <v>-119688.8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-6714.4</v>
      </c>
      <c r="C34" s="33">
        <f t="shared" si="11"/>
        <v>-6459.2</v>
      </c>
      <c r="D34" s="33">
        <f t="shared" si="11"/>
        <v>-24358.4</v>
      </c>
      <c r="E34" s="33">
        <f t="shared" si="11"/>
        <v>-18766</v>
      </c>
      <c r="F34" s="33">
        <f t="shared" si="11"/>
        <v>-19588.8</v>
      </c>
      <c r="G34" s="33">
        <f t="shared" si="11"/>
        <v>-10445.6</v>
      </c>
      <c r="H34" s="33">
        <f t="shared" si="11"/>
        <v>-5711.2</v>
      </c>
      <c r="I34" s="33">
        <f t="shared" si="11"/>
        <v>-7167.6</v>
      </c>
      <c r="J34" s="33">
        <f t="shared" si="11"/>
        <v>-6098.4</v>
      </c>
      <c r="K34" s="33">
        <f t="shared" si="11"/>
        <v>-14379.2</v>
      </c>
      <c r="L34" s="33">
        <f t="shared" si="9"/>
        <v>-119688.8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-673091.1399999999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97588.31000000006</v>
      </c>
      <c r="C56" s="41">
        <f t="shared" si="16"/>
        <v>129803.83000000003</v>
      </c>
      <c r="D56" s="41">
        <f t="shared" si="16"/>
        <v>445665.67999999993</v>
      </c>
      <c r="E56" s="41">
        <f t="shared" si="16"/>
        <v>7016.75</v>
      </c>
      <c r="F56" s="41">
        <f t="shared" si="16"/>
        <v>440751.69</v>
      </c>
      <c r="G56" s="41">
        <f t="shared" si="16"/>
        <v>184892.16</v>
      </c>
      <c r="H56" s="41">
        <f t="shared" si="16"/>
        <v>118322.67</v>
      </c>
      <c r="I56" s="41">
        <f t="shared" si="16"/>
        <v>1729.6999999999825</v>
      </c>
      <c r="J56" s="41">
        <f t="shared" si="16"/>
        <v>145997.2</v>
      </c>
      <c r="K56" s="41">
        <f t="shared" si="16"/>
        <v>279495.1599999999</v>
      </c>
      <c r="L56" s="42">
        <f t="shared" si="14"/>
        <v>1851263.1499999997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97588.31</v>
      </c>
      <c r="C62" s="41">
        <f aca="true" t="shared" si="18" ref="C62:J62">SUM(C63:C74)</f>
        <v>129803.84</v>
      </c>
      <c r="D62" s="41">
        <f t="shared" si="18"/>
        <v>445665.6844694852</v>
      </c>
      <c r="E62" s="41">
        <f t="shared" si="18"/>
        <v>7016.753000075347</v>
      </c>
      <c r="F62" s="41">
        <f t="shared" si="18"/>
        <v>440751.6880100557</v>
      </c>
      <c r="G62" s="41">
        <f t="shared" si="18"/>
        <v>184892.1616034863</v>
      </c>
      <c r="H62" s="41">
        <f t="shared" si="18"/>
        <v>118322.66813719171</v>
      </c>
      <c r="I62" s="41">
        <f>SUM(I63:I79)</f>
        <v>1729.7023291442893</v>
      </c>
      <c r="J62" s="41">
        <f t="shared" si="18"/>
        <v>145997.2007233112</v>
      </c>
      <c r="K62" s="41">
        <f>SUM(K63:K76)</f>
        <v>279495.17</v>
      </c>
      <c r="L62" s="46">
        <f>SUM(B62:K62)</f>
        <v>1851263.1782727498</v>
      </c>
      <c r="M62" s="40"/>
    </row>
    <row r="63" spans="1:13" ht="18.75" customHeight="1">
      <c r="A63" s="47" t="s">
        <v>46</v>
      </c>
      <c r="B63" s="48">
        <v>97588.31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97588.31</v>
      </c>
      <c r="M63"/>
    </row>
    <row r="64" spans="1:13" ht="18.75" customHeight="1">
      <c r="A64" s="47" t="s">
        <v>55</v>
      </c>
      <c r="B64" s="17">
        <v>0</v>
      </c>
      <c r="C64" s="48">
        <v>113708.16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113708.16</v>
      </c>
      <c r="M64"/>
    </row>
    <row r="65" spans="1:13" ht="18.75" customHeight="1">
      <c r="A65" s="47" t="s">
        <v>56</v>
      </c>
      <c r="B65" s="17">
        <v>0</v>
      </c>
      <c r="C65" s="48">
        <v>16095.68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16095.68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445665.6844694852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445665.6844694852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7016.753000075347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7016.753000075347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440751.6880100557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440751.6880100557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184892.1616034863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184892.1616034863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118322.66813719171</v>
      </c>
      <c r="I70" s="17">
        <v>0</v>
      </c>
      <c r="J70" s="17">
        <v>0</v>
      </c>
      <c r="K70" s="17">
        <v>0</v>
      </c>
      <c r="L70" s="46">
        <f t="shared" si="19"/>
        <v>118322.66813719171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1729.7023291442893</v>
      </c>
      <c r="J71" s="17">
        <v>0</v>
      </c>
      <c r="K71" s="17">
        <v>0</v>
      </c>
      <c r="L71" s="46">
        <f t="shared" si="19"/>
        <v>1729.7023291442893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145997.2007233112</v>
      </c>
      <c r="K72" s="17">
        <v>0</v>
      </c>
      <c r="L72" s="46">
        <f t="shared" si="19"/>
        <v>145997.2007233112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134213.58</v>
      </c>
      <c r="L73" s="46">
        <f t="shared" si="19"/>
        <v>134213.58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145281.59</v>
      </c>
      <c r="L74" s="46">
        <f t="shared" si="19"/>
        <v>145281.59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2023-11-27T18:41:20Z</dcterms:modified>
  <cp:category/>
  <cp:version/>
  <cp:contentType/>
  <cp:contentStatus/>
</cp:coreProperties>
</file>