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<sst xmlns="http://schemas.openxmlformats.org/spreadsheetml/2006/main" count="87" uniqueCount="86">
  <si>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</si>
  <si>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</si>
  <si>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</si>
  <si>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</si>
  <si>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</si>
  <si>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</si>
  <si>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</si>
  <si>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</si>
  <si>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</si>
  <si>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</si>
  <si>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</si>
  <si>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</si>
  <si>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</si>
  <si>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</si>
  <si>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</si>
  <si>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</si>
  <si>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</si>
  <si>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</si>
  <si>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</si>
  <si>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</si>
  <si>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</si>
  <si>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</si>
  <si>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</si>
  <si>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</si>
  <si>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</si>
  <si>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</si>
  <si>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</si>
  <si>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</si>
  <si>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</si>
  <si>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</si>
  <si>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</si>
  <si>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</si>
  <si>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</si>
  <si>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</si>
  <si>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</si>
  <si>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</si>
  <si>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</si>
  <si>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</si>
  <si>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</si>
  <si>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</si>
  <si>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</si>
  <si>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</si>
  <si>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</si>
  <si>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</si>
  <si>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</si>
  <si>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</si>
  <si>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</si>
  <si>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</si>
  <si>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</si>
  <si>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</si>
  <si>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</si>
  <si>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</si>
  <si>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</si>
  <si>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</si>
  <si>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</si>
  <si>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</si>
  <si>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</si>
  <si>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</si>
  <si>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</si>
  <si>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</si>
  <si>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</si>
  <si>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</si>
  <si>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</si>
  <si>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</si>
  <si>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</si>
  <si>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</si>
  <si>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</si>
  <si>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</si>
  <si>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</si>
  <si>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</si>
  <si>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</si>
  <si>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</si>
  <si>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</si>
  <si>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</si>
  <si>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</si>
  <si>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</si>
  <si>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</si>
  <si>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</si>
  <si>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</si>
  <si>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</si>
  <si>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</si>
  <si>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</si>
  <si>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</si>
  <si>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</si>
  <si>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18/11/23 - VENCIMENTO 27/11/23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</si>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</sst>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43563</v>
      </c>
      <c r="C7" s="10">
        <f aca="true" t="shared" si="0" ref="C7:K7">C8+C11</f>
        <v>58146</v>
      </c>
      <c r="D7" s="10">
        <f t="shared" si="0"/>
        <v>180130</v>
      </c>
      <c r="E7" s="10">
        <f t="shared" si="0"/>
        <v>147019</v>
      </c>
      <c r="F7" s="10">
        <f t="shared" si="0"/>
        <v>162006</v>
      </c>
      <c r="G7" s="10">
        <f t="shared" si="0"/>
        <v>72173</v>
      </c>
      <c r="H7" s="10">
        <f t="shared" si="0"/>
        <v>39947</v>
      </c>
      <c r="I7" s="10">
        <f t="shared" si="0"/>
        <v>68909</v>
      </c>
      <c r="J7" s="10">
        <f t="shared" si="0"/>
        <v>44646</v>
      </c>
      <c r="K7" s="10">
        <f t="shared" si="0"/>
        <v>123115</v>
      </c>
      <c r="L7" s="10">
        <f aca="true" t="shared" si="1" ref="L7:L13">SUM(B7:K7)</f>
        <v>939654</v>
      </c>
      <c r="M7" s="11"/>
    </row>
    <row r="8" spans="1:13" ht="17.25" customHeight="1">
      <c r="A8" s="12" t="s">
        <v>81</v>
      </c>
      <c r="B8" s="13">
        <f>B9+B10</f>
        <v>3594</v>
      </c>
      <c r="C8" s="13">
        <f aca="true" t="shared" si="2" ref="C8:K8">C9+C10</f>
        <v>3451</v>
      </c>
      <c r="D8" s="13">
        <f t="shared" si="2"/>
        <v>12011</v>
      </c>
      <c r="E8" s="13">
        <f t="shared" si="2"/>
        <v>8760</v>
      </c>
      <c r="F8" s="13">
        <f t="shared" si="2"/>
        <v>8488</v>
      </c>
      <c r="G8" s="13">
        <f t="shared" si="2"/>
        <v>4827</v>
      </c>
      <c r="H8" s="13">
        <f t="shared" si="2"/>
        <v>2373</v>
      </c>
      <c r="I8" s="13">
        <f t="shared" si="2"/>
        <v>3098</v>
      </c>
      <c r="J8" s="13">
        <f t="shared" si="2"/>
        <v>2708</v>
      </c>
      <c r="K8" s="13">
        <f t="shared" si="2"/>
        <v>7043</v>
      </c>
      <c r="L8" s="13">
        <f t="shared" si="1"/>
        <v>56353</v>
      </c>
      <c r="M8"/>
    </row>
    <row r="9" spans="1:13" ht="17.25" customHeight="1">
      <c r="A9" s="14" t="s">
        <v>18</v>
      </c>
      <c r="B9" s="15">
        <v>3594</v>
      </c>
      <c r="C9" s="15">
        <v>3451</v>
      </c>
      <c r="D9" s="15">
        <v>12011</v>
      </c>
      <c r="E9" s="15">
        <v>8758</v>
      </c>
      <c r="F9" s="15">
        <v>8488</v>
      </c>
      <c r="G9" s="15">
        <v>4827</v>
      </c>
      <c r="H9" s="15">
        <v>2332</v>
      </c>
      <c r="I9" s="15">
        <v>3098</v>
      </c>
      <c r="J9" s="15">
        <v>2708</v>
      </c>
      <c r="K9" s="15">
        <v>7043</v>
      </c>
      <c r="L9" s="13">
        <f t="shared" si="1"/>
        <v>56310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41</v>
      </c>
      <c r="I10" s="15">
        <v>0</v>
      </c>
      <c r="J10" s="15">
        <v>0</v>
      </c>
      <c r="K10" s="15">
        <v>0</v>
      </c>
      <c r="L10" s="13">
        <f t="shared" si="1"/>
        <v>43</v>
      </c>
      <c r="M10"/>
    </row>
    <row r="11" spans="1:13" ht="17.25" customHeight="1">
      <c r="A11" s="12" t="s">
        <v>70</v>
      </c>
      <c r="B11" s="15">
        <v>39969</v>
      </c>
      <c r="C11" s="15">
        <v>54695</v>
      </c>
      <c r="D11" s="15">
        <v>168119</v>
      </c>
      <c r="E11" s="15">
        <v>138259</v>
      </c>
      <c r="F11" s="15">
        <v>153518</v>
      </c>
      <c r="G11" s="15">
        <v>67346</v>
      </c>
      <c r="H11" s="15">
        <v>37574</v>
      </c>
      <c r="I11" s="15">
        <v>65811</v>
      </c>
      <c r="J11" s="15">
        <v>41938</v>
      </c>
      <c r="K11" s="15">
        <v>116072</v>
      </c>
      <c r="L11" s="13">
        <f t="shared" si="1"/>
        <v>883301</v>
      </c>
      <c r="M11" s="60"/>
    </row>
    <row r="12" spans="1:13" ht="17.25" customHeight="1">
      <c r="A12" s="14" t="s">
        <v>82</v>
      </c>
      <c r="B12" s="15">
        <v>4644</v>
      </c>
      <c r="C12" s="15">
        <v>4435</v>
      </c>
      <c r="D12" s="15">
        <v>14222</v>
      </c>
      <c r="E12" s="15">
        <v>14194</v>
      </c>
      <c r="F12" s="15">
        <v>13400</v>
      </c>
      <c r="G12" s="15">
        <v>6812</v>
      </c>
      <c r="H12" s="15">
        <v>3375</v>
      </c>
      <c r="I12" s="15">
        <v>3510</v>
      </c>
      <c r="J12" s="15">
        <v>3146</v>
      </c>
      <c r="K12" s="15">
        <v>7378</v>
      </c>
      <c r="L12" s="13">
        <f t="shared" si="1"/>
        <v>75116</v>
      </c>
      <c r="M12" s="60"/>
    </row>
    <row r="13" spans="1:13" ht="17.25" customHeight="1">
      <c r="A13" s="14" t="s">
        <v>71</v>
      </c>
      <c r="B13" s="15">
        <f>+B11-B12</f>
        <v>35325</v>
      </c>
      <c r="C13" s="15">
        <f aca="true" t="shared" si="3" ref="C13:K13">+C11-C12</f>
        <v>50260</v>
      </c>
      <c r="D13" s="15">
        <f t="shared" si="3"/>
        <v>153897</v>
      </c>
      <c r="E13" s="15">
        <f t="shared" si="3"/>
        <v>124065</v>
      </c>
      <c r="F13" s="15">
        <f t="shared" si="3"/>
        <v>140118</v>
      </c>
      <c r="G13" s="15">
        <f t="shared" si="3"/>
        <v>60534</v>
      </c>
      <c r="H13" s="15">
        <f t="shared" si="3"/>
        <v>34199</v>
      </c>
      <c r="I13" s="15">
        <f t="shared" si="3"/>
        <v>62301</v>
      </c>
      <c r="J13" s="15">
        <f t="shared" si="3"/>
        <v>38792</v>
      </c>
      <c r="K13" s="15">
        <f t="shared" si="3"/>
        <v>108694</v>
      </c>
      <c r="L13" s="13">
        <f t="shared" si="1"/>
        <v>808185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1.265612715847295</v>
      </c>
      <c r="C18" s="22">
        <v>1.18437562094926</v>
      </c>
      <c r="D18" s="22">
        <v>1.097477746324301</v>
      </c>
      <c r="E18" s="22">
        <v>1.126234700731468</v>
      </c>
      <c r="F18" s="22">
        <v>1.217605248542785</v>
      </c>
      <c r="G18" s="22">
        <v>1.168008516344751</v>
      </c>
      <c r="H18" s="22">
        <v>1.068297729189255</v>
      </c>
      <c r="I18" s="22">
        <v>1.150870736954277</v>
      </c>
      <c r="J18" s="22">
        <v>1.326091594213674</v>
      </c>
      <c r="K18" s="22">
        <v>1.144759158215119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440028.95</v>
      </c>
      <c r="C20" s="25">
        <f aca="true" t="shared" si="4" ref="C20:K20">SUM(C21:C30)</f>
        <v>295627.49999999994</v>
      </c>
      <c r="D20" s="25">
        <f t="shared" si="4"/>
        <v>1021630.7700000001</v>
      </c>
      <c r="E20" s="25">
        <f t="shared" si="4"/>
        <v>859012.8699999999</v>
      </c>
      <c r="F20" s="25">
        <f t="shared" si="4"/>
        <v>909132.76</v>
      </c>
      <c r="G20" s="25">
        <f t="shared" si="4"/>
        <v>427477.33</v>
      </c>
      <c r="H20" s="25">
        <f t="shared" si="4"/>
        <v>239827.96</v>
      </c>
      <c r="I20" s="25">
        <f t="shared" si="4"/>
        <v>362439.86</v>
      </c>
      <c r="J20" s="25">
        <f t="shared" si="4"/>
        <v>296683.95999999996</v>
      </c>
      <c r="K20" s="25">
        <f t="shared" si="4"/>
        <v>571963.4099999999</v>
      </c>
      <c r="L20" s="25">
        <f>SUM(B20:K20)</f>
        <v>5423825.37</v>
      </c>
      <c r="M20"/>
    </row>
    <row r="21" spans="1:13" ht="17.25" customHeight="1">
      <c r="A21" s="26" t="s">
        <v>22</v>
      </c>
      <c r="B21" s="56">
        <f>ROUND((B15+B16)*B7,2)</f>
        <v>319181.74</v>
      </c>
      <c r="C21" s="56">
        <f aca="true" t="shared" si="5" ref="C21:K21">ROUND((C15+C16)*C7,2)</f>
        <v>239869.69</v>
      </c>
      <c r="D21" s="56">
        <f t="shared" si="5"/>
        <v>884420.29</v>
      </c>
      <c r="E21" s="56">
        <f t="shared" si="5"/>
        <v>731184.29</v>
      </c>
      <c r="F21" s="56">
        <f t="shared" si="5"/>
        <v>711919.17</v>
      </c>
      <c r="G21" s="56">
        <f t="shared" si="5"/>
        <v>348732.72</v>
      </c>
      <c r="H21" s="56">
        <f t="shared" si="5"/>
        <v>212617.91</v>
      </c>
      <c r="I21" s="56">
        <f t="shared" si="5"/>
        <v>304088.53</v>
      </c>
      <c r="J21" s="56">
        <f t="shared" si="5"/>
        <v>212184.58</v>
      </c>
      <c r="K21" s="56">
        <f t="shared" si="5"/>
        <v>477809.32</v>
      </c>
      <c r="L21" s="33">
        <f aca="true" t="shared" si="6" ref="L21:L29">SUM(B21:K21)</f>
        <v>4442008.24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84778.73</v>
      </c>
      <c r="C22" s="33">
        <f t="shared" si="7"/>
        <v>44226.12</v>
      </c>
      <c r="D22" s="33">
        <f t="shared" si="7"/>
        <v>86211.3</v>
      </c>
      <c r="E22" s="33">
        <f t="shared" si="7"/>
        <v>92300.83</v>
      </c>
      <c r="F22" s="33">
        <f t="shared" si="7"/>
        <v>154917.35</v>
      </c>
      <c r="G22" s="33">
        <f t="shared" si="7"/>
        <v>58590.07</v>
      </c>
      <c r="H22" s="33">
        <f t="shared" si="7"/>
        <v>14521.32</v>
      </c>
      <c r="I22" s="33">
        <f t="shared" si="7"/>
        <v>45878.06</v>
      </c>
      <c r="J22" s="33">
        <f t="shared" si="7"/>
        <v>69191.61</v>
      </c>
      <c r="K22" s="33">
        <f t="shared" si="7"/>
        <v>69167.27</v>
      </c>
      <c r="L22" s="33">
        <f t="shared" si="6"/>
        <v>719782.66</v>
      </c>
      <c r="M22"/>
    </row>
    <row r="23" spans="1:13" ht="17.25" customHeight="1">
      <c r="A23" s="27" t="s">
        <v>24</v>
      </c>
      <c r="B23" s="33">
        <v>963.5</v>
      </c>
      <c r="C23" s="33">
        <v>8928.44</v>
      </c>
      <c r="D23" s="33">
        <v>44719</v>
      </c>
      <c r="E23" s="33">
        <v>29757.04</v>
      </c>
      <c r="F23" s="33">
        <v>36375.9</v>
      </c>
      <c r="G23" s="33">
        <v>19012.9</v>
      </c>
      <c r="H23" s="33">
        <v>10189.64</v>
      </c>
      <c r="I23" s="33">
        <v>9716.54</v>
      </c>
      <c r="J23" s="33">
        <v>10726.97</v>
      </c>
      <c r="K23" s="33">
        <v>19848.11</v>
      </c>
      <c r="L23" s="33">
        <f t="shared" si="6"/>
        <v>190238.03999999998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604.95</v>
      </c>
      <c r="C26" s="33">
        <v>405.18</v>
      </c>
      <c r="D26" s="33">
        <v>1401.24</v>
      </c>
      <c r="E26" s="33">
        <v>1178.96</v>
      </c>
      <c r="F26" s="33">
        <v>1246.49</v>
      </c>
      <c r="G26" s="33">
        <v>585.26</v>
      </c>
      <c r="H26" s="33">
        <v>329.21</v>
      </c>
      <c r="I26" s="33">
        <v>498.03</v>
      </c>
      <c r="J26" s="33">
        <v>407.99</v>
      </c>
      <c r="K26" s="33">
        <v>785.03</v>
      </c>
      <c r="L26" s="33">
        <f t="shared" si="6"/>
        <v>7442.339999999999</v>
      </c>
      <c r="M26" s="60"/>
    </row>
    <row r="27" spans="1:13" ht="17.25" customHeight="1">
      <c r="A27" s="27" t="s">
        <v>74</v>
      </c>
      <c r="B27" s="33">
        <v>337.45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353.09</v>
      </c>
      <c r="K27" s="33">
        <v>476.14</v>
      </c>
      <c r="L27" s="33">
        <f t="shared" si="6"/>
        <v>4500.01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3" ht="17.25" customHeight="1">
      <c r="A29" s="27" t="s">
        <v>85</v>
      </c>
      <c r="B29" s="33">
        <v>32181.76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32181.76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-123527.19</v>
      </c>
      <c r="C32" s="33">
        <f t="shared" si="8"/>
        <v>-15184.4</v>
      </c>
      <c r="D32" s="33">
        <f t="shared" si="8"/>
        <v>-52848.4</v>
      </c>
      <c r="E32" s="33">
        <f t="shared" si="8"/>
        <v>-800495.59</v>
      </c>
      <c r="F32" s="33">
        <f t="shared" si="8"/>
        <v>-37347.2</v>
      </c>
      <c r="G32" s="33">
        <f t="shared" si="8"/>
        <v>-21238.8</v>
      </c>
      <c r="H32" s="33">
        <f t="shared" si="8"/>
        <v>-17077.96</v>
      </c>
      <c r="I32" s="33">
        <f t="shared" si="8"/>
        <v>-328631.2</v>
      </c>
      <c r="J32" s="33">
        <f t="shared" si="8"/>
        <v>-11915.2</v>
      </c>
      <c r="K32" s="33">
        <f t="shared" si="8"/>
        <v>-30989.2</v>
      </c>
      <c r="L32" s="33">
        <f aca="true" t="shared" si="9" ref="L32:L39">SUM(B32:K32)</f>
        <v>-1439255.1399999997</v>
      </c>
      <c r="M32"/>
    </row>
    <row r="33" spans="1:13" ht="18.75" customHeight="1">
      <c r="A33" s="27" t="s">
        <v>28</v>
      </c>
      <c r="B33" s="33">
        <f>B34+B35+B36+B37</f>
        <v>-15813.6</v>
      </c>
      <c r="C33" s="33">
        <f aca="true" t="shared" si="10" ref="C33:K33">C34+C35+C36+C37</f>
        <v>-15184.4</v>
      </c>
      <c r="D33" s="33">
        <f t="shared" si="10"/>
        <v>-52848.4</v>
      </c>
      <c r="E33" s="33">
        <f t="shared" si="10"/>
        <v>-38535.2</v>
      </c>
      <c r="F33" s="33">
        <f t="shared" si="10"/>
        <v>-37347.2</v>
      </c>
      <c r="G33" s="33">
        <f t="shared" si="10"/>
        <v>-21238.8</v>
      </c>
      <c r="H33" s="33">
        <f t="shared" si="10"/>
        <v>-10260.8</v>
      </c>
      <c r="I33" s="33">
        <f t="shared" si="10"/>
        <v>-13631.2</v>
      </c>
      <c r="J33" s="33">
        <f t="shared" si="10"/>
        <v>-11915.2</v>
      </c>
      <c r="K33" s="33">
        <f t="shared" si="10"/>
        <v>-30989.2</v>
      </c>
      <c r="L33" s="33">
        <f t="shared" si="9"/>
        <v>-247764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-15813.6</v>
      </c>
      <c r="C34" s="33">
        <f t="shared" si="11"/>
        <v>-15184.4</v>
      </c>
      <c r="D34" s="33">
        <f t="shared" si="11"/>
        <v>-52848.4</v>
      </c>
      <c r="E34" s="33">
        <f t="shared" si="11"/>
        <v>-38535.2</v>
      </c>
      <c r="F34" s="33">
        <f t="shared" si="11"/>
        <v>-37347.2</v>
      </c>
      <c r="G34" s="33">
        <f t="shared" si="11"/>
        <v>-21238.8</v>
      </c>
      <c r="H34" s="33">
        <f t="shared" si="11"/>
        <v>-10260.8</v>
      </c>
      <c r="I34" s="33">
        <f t="shared" si="11"/>
        <v>-13631.2</v>
      </c>
      <c r="J34" s="33">
        <f t="shared" si="11"/>
        <v>-11915.2</v>
      </c>
      <c r="K34" s="33">
        <f t="shared" si="11"/>
        <v>-30989.2</v>
      </c>
      <c r="L34" s="33">
        <f t="shared" si="9"/>
        <v>-247764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-761960.39</v>
      </c>
      <c r="F38" s="38">
        <f t="shared" si="12"/>
        <v>0</v>
      </c>
      <c r="G38" s="38">
        <f t="shared" si="12"/>
        <v>0</v>
      </c>
      <c r="H38" s="38">
        <f t="shared" si="12"/>
        <v>-6817.16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-1191491.1400000001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-1071000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316501.76</v>
      </c>
      <c r="C56" s="41">
        <f t="shared" si="16"/>
        <v>280443.0999999999</v>
      </c>
      <c r="D56" s="41">
        <f t="shared" si="16"/>
        <v>968782.3700000001</v>
      </c>
      <c r="E56" s="41">
        <f t="shared" si="16"/>
        <v>58517.27999999991</v>
      </c>
      <c r="F56" s="41">
        <f t="shared" si="16"/>
        <v>871785.56</v>
      </c>
      <c r="G56" s="41">
        <f t="shared" si="16"/>
        <v>406238.53</v>
      </c>
      <c r="H56" s="41">
        <f t="shared" si="16"/>
        <v>222750</v>
      </c>
      <c r="I56" s="41">
        <f t="shared" si="16"/>
        <v>33808.659999999974</v>
      </c>
      <c r="J56" s="41">
        <f t="shared" si="16"/>
        <v>284768.75999999995</v>
      </c>
      <c r="K56" s="41">
        <f t="shared" si="16"/>
        <v>540974.21</v>
      </c>
      <c r="L56" s="42">
        <f t="shared" si="14"/>
        <v>3984570.2299999995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316501.76</v>
      </c>
      <c r="C62" s="41">
        <f aca="true" t="shared" si="18" ref="C62:J62">SUM(C63:C74)</f>
        <v>280443.1</v>
      </c>
      <c r="D62" s="41">
        <f t="shared" si="18"/>
        <v>968782.3666511925</v>
      </c>
      <c r="E62" s="41">
        <f t="shared" si="18"/>
        <v>58517.280004691915</v>
      </c>
      <c r="F62" s="41">
        <f t="shared" si="18"/>
        <v>871785.557899764</v>
      </c>
      <c r="G62" s="41">
        <f t="shared" si="18"/>
        <v>406238.52687246335</v>
      </c>
      <c r="H62" s="41">
        <f t="shared" si="18"/>
        <v>222750.00041898823</v>
      </c>
      <c r="I62" s="41">
        <f>SUM(I63:I79)</f>
        <v>33808.66060393781</v>
      </c>
      <c r="J62" s="41">
        <f t="shared" si="18"/>
        <v>284768.7579568573</v>
      </c>
      <c r="K62" s="41">
        <f>SUM(K63:K76)</f>
        <v>540974.22</v>
      </c>
      <c r="L62" s="46">
        <f>SUM(B62:K62)</f>
        <v>3984570.2304078955</v>
      </c>
      <c r="M62" s="40"/>
    </row>
    <row r="63" spans="1:13" ht="18.75" customHeight="1">
      <c r="A63" s="47" t="s">
        <v>46</v>
      </c>
      <c r="B63" s="48">
        <v>316501.76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316501.76</v>
      </c>
      <c r="M63"/>
    </row>
    <row r="64" spans="1:13" ht="18.75" customHeight="1">
      <c r="A64" s="47" t="s">
        <v>55</v>
      </c>
      <c r="B64" s="17">
        <v>0</v>
      </c>
      <c r="C64" s="48">
        <v>245668.16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245668.16</v>
      </c>
      <c r="M64"/>
    </row>
    <row r="65" spans="1:13" ht="18.75" customHeight="1">
      <c r="A65" s="47" t="s">
        <v>56</v>
      </c>
      <c r="B65" s="17">
        <v>0</v>
      </c>
      <c r="C65" s="48">
        <v>34774.94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34774.94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968782.3666511925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968782.3666511925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58517.280004691915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58517.280004691915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871785.557899764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871785.557899764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406238.52687246335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406238.52687246335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222750.00041898823</v>
      </c>
      <c r="I70" s="17">
        <v>0</v>
      </c>
      <c r="J70" s="17">
        <v>0</v>
      </c>
      <c r="K70" s="17">
        <v>0</v>
      </c>
      <c r="L70" s="46">
        <f t="shared" si="19"/>
        <v>222750.00041898823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33808.66060393781</v>
      </c>
      <c r="J71" s="17">
        <v>0</v>
      </c>
      <c r="K71" s="17">
        <v>0</v>
      </c>
      <c r="L71" s="46">
        <f t="shared" si="19"/>
        <v>33808.66060393781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284768.7579568573</v>
      </c>
      <c r="K72" s="17">
        <v>0</v>
      </c>
      <c r="L72" s="46">
        <f t="shared" si="19"/>
        <v>284768.7579568573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293370.32</v>
      </c>
      <c r="L73" s="46">
        <f t="shared" si="19"/>
        <v>293370.32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247603.9</v>
      </c>
      <c r="L74" s="46">
        <f t="shared" si="19"/>
        <v>247603.9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2023-11-27T18:39:29Z</dcterms:modified>
  <cp:category/>
  <cp:version/>
  <cp:contentType/>
  <cp:contentStatus/>
</cp:coreProperties>
</file>