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19485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<sst xmlns="http://schemas.openxmlformats.org/spreadsheetml/2006/main" count="87" uniqueCount="86">
  <si>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</si>
  <si>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</si>
  <si>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</si>
  <si>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</si>
  <si>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</si>
  <si>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</si>
  <si>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</si>
  <si>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</si>
  <si>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</si>
  <si>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</si>
  <si>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</si>
  <si>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</si>
  <si>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</si>
  <si>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</si>
  <si>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</si>
  <si>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</si>
  <si>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</si>
  <si>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</si>
  <si>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</si>
  <si>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</si>
  <si>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</si>
  <si>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</si>
  <si>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</si>
  <si>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</si>
  <si>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</si>
  <si>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</si>
  <si>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</si>
  <si>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</si>
  <si>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</si>
  <si>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</si>
  <si>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</si>
  <si>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</si>
  <si>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</si>
  <si>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</si>
  <si>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</si>
  <si>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</si>
  <si>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</si>
  <si>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</si>
  <si>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</si>
  <si>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</si>
  <si>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</si>
  <si>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</si>
  <si>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</si>
  <si>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</si>
  <si>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</si>
  <si>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</si>
  <si>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</si>
  <si>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</si>
  <si>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</si>
  <si>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</si>
  <si>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</si>
  <si>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</si>
  <si>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</si>
  <si>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</si>
  <si>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</si>
  <si>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</si>
  <si>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</si>
  <si>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</si>
  <si>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</si>
  <si>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</si>
  <si>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</si>
  <si>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</si>
  <si>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</si>
  <si>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</si>
  <si>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</si>
  <si>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</si>
  <si>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</si>
  <si>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</si>
  <si>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</si>
  <si>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</si>
  <si>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</si>
  <si>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</si>
  <si>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</si>
  <si>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</si>
  <si>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</si>
  <si>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</si>
  <si>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</si>
  <si>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</si>
  <si>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</si>
  <si>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</si>
  <si>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</si>
  <si>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</si>
  <si>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</si>
  <si>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</si>
  <si>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09/11/23 - VENCIMENTO 17/11/23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</si>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</sst>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89526</v>
      </c>
      <c r="C7" s="10">
        <f aca="true" t="shared" si="0" ref="C7:K7">C8+C11</f>
        <v>117810</v>
      </c>
      <c r="D7" s="10">
        <f t="shared" si="0"/>
        <v>346070</v>
      </c>
      <c r="E7" s="10">
        <f t="shared" si="0"/>
        <v>275183</v>
      </c>
      <c r="F7" s="10">
        <f t="shared" si="0"/>
        <v>292678</v>
      </c>
      <c r="G7" s="10">
        <f t="shared" si="0"/>
        <v>162264</v>
      </c>
      <c r="H7" s="10">
        <f t="shared" si="0"/>
        <v>93750</v>
      </c>
      <c r="I7" s="10">
        <f t="shared" si="0"/>
        <v>131020</v>
      </c>
      <c r="J7" s="10">
        <f t="shared" si="0"/>
        <v>133402</v>
      </c>
      <c r="K7" s="10">
        <f t="shared" si="0"/>
        <v>232249</v>
      </c>
      <c r="L7" s="10">
        <f aca="true" t="shared" si="1" ref="L7:L13">SUM(B7:K7)</f>
        <v>1873952</v>
      </c>
      <c r="M7" s="11"/>
    </row>
    <row r="8" spans="1:13" ht="17.25" customHeight="1">
      <c r="A8" s="12" t="s">
        <v>81</v>
      </c>
      <c r="B8" s="13">
        <f>B9+B10</f>
        <v>4834</v>
      </c>
      <c r="C8" s="13">
        <f aca="true" t="shared" si="2" ref="C8:K8">C9+C10</f>
        <v>5320</v>
      </c>
      <c r="D8" s="13">
        <f t="shared" si="2"/>
        <v>15844</v>
      </c>
      <c r="E8" s="13">
        <f t="shared" si="2"/>
        <v>11144</v>
      </c>
      <c r="F8" s="13">
        <f t="shared" si="2"/>
        <v>10517</v>
      </c>
      <c r="G8" s="13">
        <f t="shared" si="2"/>
        <v>8207</v>
      </c>
      <c r="H8" s="13">
        <f t="shared" si="2"/>
        <v>4270</v>
      </c>
      <c r="I8" s="13">
        <f t="shared" si="2"/>
        <v>4964</v>
      </c>
      <c r="J8" s="13">
        <f t="shared" si="2"/>
        <v>6703</v>
      </c>
      <c r="K8" s="13">
        <f t="shared" si="2"/>
        <v>10443</v>
      </c>
      <c r="L8" s="13">
        <f t="shared" si="1"/>
        <v>82246</v>
      </c>
      <c r="M8"/>
    </row>
    <row r="9" spans="1:13" ht="17.25" customHeight="1">
      <c r="A9" s="14" t="s">
        <v>18</v>
      </c>
      <c r="B9" s="15">
        <v>4834</v>
      </c>
      <c r="C9" s="15">
        <v>5320</v>
      </c>
      <c r="D9" s="15">
        <v>15844</v>
      </c>
      <c r="E9" s="15">
        <v>11141</v>
      </c>
      <c r="F9" s="15">
        <v>10517</v>
      </c>
      <c r="G9" s="15">
        <v>8207</v>
      </c>
      <c r="H9" s="15">
        <v>4133</v>
      </c>
      <c r="I9" s="15">
        <v>4964</v>
      </c>
      <c r="J9" s="15">
        <v>6703</v>
      </c>
      <c r="K9" s="15">
        <v>10443</v>
      </c>
      <c r="L9" s="13">
        <f t="shared" si="1"/>
        <v>82106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3</v>
      </c>
      <c r="F10" s="15">
        <v>0</v>
      </c>
      <c r="G10" s="15">
        <v>0</v>
      </c>
      <c r="H10" s="15">
        <v>137</v>
      </c>
      <c r="I10" s="15">
        <v>0</v>
      </c>
      <c r="J10" s="15">
        <v>0</v>
      </c>
      <c r="K10" s="15">
        <v>0</v>
      </c>
      <c r="L10" s="13">
        <f t="shared" si="1"/>
        <v>140</v>
      </c>
      <c r="M10"/>
    </row>
    <row r="11" spans="1:13" ht="17.25" customHeight="1">
      <c r="A11" s="12" t="s">
        <v>70</v>
      </c>
      <c r="B11" s="15">
        <v>84692</v>
      </c>
      <c r="C11" s="15">
        <v>112490</v>
      </c>
      <c r="D11" s="15">
        <v>330226</v>
      </c>
      <c r="E11" s="15">
        <v>264039</v>
      </c>
      <c r="F11" s="15">
        <v>282161</v>
      </c>
      <c r="G11" s="15">
        <v>154057</v>
      </c>
      <c r="H11" s="15">
        <v>89480</v>
      </c>
      <c r="I11" s="15">
        <v>126056</v>
      </c>
      <c r="J11" s="15">
        <v>126699</v>
      </c>
      <c r="K11" s="15">
        <v>221806</v>
      </c>
      <c r="L11" s="13">
        <f t="shared" si="1"/>
        <v>1791706</v>
      </c>
      <c r="M11" s="60"/>
    </row>
    <row r="12" spans="1:13" ht="17.25" customHeight="1">
      <c r="A12" s="14" t="s">
        <v>82</v>
      </c>
      <c r="B12" s="15">
        <v>9297</v>
      </c>
      <c r="C12" s="15">
        <v>8182</v>
      </c>
      <c r="D12" s="15">
        <v>27622</v>
      </c>
      <c r="E12" s="15">
        <v>24601</v>
      </c>
      <c r="F12" s="15">
        <v>23434</v>
      </c>
      <c r="G12" s="15">
        <v>13483</v>
      </c>
      <c r="H12" s="15">
        <v>7753</v>
      </c>
      <c r="I12" s="15">
        <v>6769</v>
      </c>
      <c r="J12" s="15">
        <v>8709</v>
      </c>
      <c r="K12" s="15">
        <v>14048</v>
      </c>
      <c r="L12" s="13">
        <f t="shared" si="1"/>
        <v>143898</v>
      </c>
      <c r="M12" s="60"/>
    </row>
    <row r="13" spans="1:13" ht="17.25" customHeight="1">
      <c r="A13" s="14" t="s">
        <v>71</v>
      </c>
      <c r="B13" s="15">
        <f>+B11-B12</f>
        <v>75395</v>
      </c>
      <c r="C13" s="15">
        <f aca="true" t="shared" si="3" ref="C13:K13">+C11-C12</f>
        <v>104308</v>
      </c>
      <c r="D13" s="15">
        <f t="shared" si="3"/>
        <v>302604</v>
      </c>
      <c r="E13" s="15">
        <f t="shared" si="3"/>
        <v>239438</v>
      </c>
      <c r="F13" s="15">
        <f t="shared" si="3"/>
        <v>258727</v>
      </c>
      <c r="G13" s="15">
        <f t="shared" si="3"/>
        <v>140574</v>
      </c>
      <c r="H13" s="15">
        <f t="shared" si="3"/>
        <v>81727</v>
      </c>
      <c r="I13" s="15">
        <f t="shared" si="3"/>
        <v>119287</v>
      </c>
      <c r="J13" s="15">
        <f t="shared" si="3"/>
        <v>117990</v>
      </c>
      <c r="K13" s="15">
        <f t="shared" si="3"/>
        <v>207758</v>
      </c>
      <c r="L13" s="13">
        <f t="shared" si="1"/>
        <v>1647808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/>
      <c r="C17" s="17"/>
      <c r="D17" s="21"/>
      <c r="E17" s="21"/>
      <c r="F17" s="21"/>
      <c r="G17" s="21"/>
      <c r="H17" s="21"/>
      <c r="I17" s="21"/>
      <c r="J17" s="21"/>
      <c r="K17" s="21"/>
      <c r="L17" s="18"/>
    </row>
    <row r="18" spans="1:12" ht="13.5" customHeight="1">
      <c r="A18" s="19" t="s">
        <v>21</v>
      </c>
      <c r="B18" s="22">
        <v>1.250903147786607</v>
      </c>
      <c r="C18" s="22">
        <v>1.164875797845804</v>
      </c>
      <c r="D18" s="22">
        <v>1.071782123821099</v>
      </c>
      <c r="E18" s="22">
        <v>1.095566966433063</v>
      </c>
      <c r="F18" s="22">
        <v>1.185204282540465</v>
      </c>
      <c r="G18" s="22">
        <v>1.149343611181625</v>
      </c>
      <c r="H18" s="22">
        <v>1.047383238787454</v>
      </c>
      <c r="I18" s="22">
        <v>1.128535024895974</v>
      </c>
      <c r="J18" s="22">
        <v>1.230400866050354</v>
      </c>
      <c r="K18" s="22">
        <v>1.109013609124975</v>
      </c>
      <c r="L18" s="18"/>
    </row>
    <row r="19" spans="1:12" ht="12" customHeight="1">
      <c r="A19" s="19"/>
      <c r="B19" s="18"/>
      <c r="C19" s="18"/>
      <c r="D19" s="18"/>
      <c r="E19" s="18"/>
      <c r="F19" s="13"/>
      <c r="G19" s="18"/>
      <c r="H19" s="18"/>
      <c r="I19" s="18"/>
      <c r="J19" s="18"/>
      <c r="K19" s="18"/>
      <c r="L19" s="23"/>
    </row>
    <row r="20" spans="1:13" ht="17.25" customHeight="1">
      <c r="A20" s="24" t="s">
        <v>83</v>
      </c>
      <c r="B20" s="25">
        <f>SUM(B21:B30)</f>
        <v>858360.2500000001</v>
      </c>
      <c r="C20" s="25">
        <f aca="true" t="shared" si="4" ref="C20:K20">SUM(C21:C30)</f>
        <v>583871.78</v>
      </c>
      <c r="D20" s="25">
        <f t="shared" si="4"/>
        <v>1896261.9800000002</v>
      </c>
      <c r="E20" s="25">
        <f t="shared" si="4"/>
        <v>1542745.72</v>
      </c>
      <c r="F20" s="25">
        <f t="shared" si="4"/>
        <v>1587494</v>
      </c>
      <c r="G20" s="25">
        <f t="shared" si="4"/>
        <v>935470.8400000001</v>
      </c>
      <c r="H20" s="25">
        <f t="shared" si="4"/>
        <v>544850.6700000002</v>
      </c>
      <c r="I20" s="25">
        <f t="shared" si="4"/>
        <v>670227.9700000002</v>
      </c>
      <c r="J20" s="25">
        <f t="shared" si="4"/>
        <v>807302.8099999999</v>
      </c>
      <c r="K20" s="25">
        <f t="shared" si="4"/>
        <v>1032156.85</v>
      </c>
      <c r="L20" s="25">
        <f>SUM(B20:K20)</f>
        <v>10458742.870000001</v>
      </c>
      <c r="M20"/>
    </row>
    <row r="21" spans="1:13" ht="17.25" customHeight="1">
      <c r="A21" s="26" t="s">
        <v>22</v>
      </c>
      <c r="B21" s="56">
        <f>ROUND((B15+B16)*B7,2)</f>
        <v>655948.05</v>
      </c>
      <c r="C21" s="56">
        <f aca="true" t="shared" si="5" ref="C21:K21">ROUND((C15+C16)*C7,2)</f>
        <v>486001.59</v>
      </c>
      <c r="D21" s="56">
        <f t="shared" si="5"/>
        <v>1699169.09</v>
      </c>
      <c r="E21" s="56">
        <f t="shared" si="5"/>
        <v>1368595.13</v>
      </c>
      <c r="F21" s="56">
        <f t="shared" si="5"/>
        <v>1286144.2</v>
      </c>
      <c r="G21" s="56">
        <f t="shared" si="5"/>
        <v>784043.42</v>
      </c>
      <c r="H21" s="56">
        <f t="shared" si="5"/>
        <v>498984.38</v>
      </c>
      <c r="I21" s="56">
        <f t="shared" si="5"/>
        <v>578178.16</v>
      </c>
      <c r="J21" s="56">
        <f t="shared" si="5"/>
        <v>634006.35</v>
      </c>
      <c r="K21" s="56">
        <f t="shared" si="5"/>
        <v>901358.37</v>
      </c>
      <c r="L21" s="33">
        <f aca="true" t="shared" si="6" ref="L21:L29">SUM(B21:K21)</f>
        <v>8892428.74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164579.43</v>
      </c>
      <c r="C22" s="33">
        <f t="shared" si="7"/>
        <v>80129.9</v>
      </c>
      <c r="D22" s="33">
        <f t="shared" si="7"/>
        <v>121969.97</v>
      </c>
      <c r="E22" s="33">
        <f t="shared" si="7"/>
        <v>130792.48</v>
      </c>
      <c r="F22" s="33">
        <f t="shared" si="7"/>
        <v>238199.41</v>
      </c>
      <c r="G22" s="33">
        <f t="shared" si="7"/>
        <v>117091.88</v>
      </c>
      <c r="H22" s="33">
        <f t="shared" si="7"/>
        <v>23643.5</v>
      </c>
      <c r="I22" s="33">
        <f t="shared" si="7"/>
        <v>74316.14</v>
      </c>
      <c r="J22" s="33">
        <f t="shared" si="7"/>
        <v>146075.61</v>
      </c>
      <c r="K22" s="33">
        <f t="shared" si="7"/>
        <v>98260.33</v>
      </c>
      <c r="L22" s="33">
        <f t="shared" si="6"/>
        <v>1195058.65</v>
      </c>
      <c r="M22"/>
    </row>
    <row r="23" spans="1:13" ht="17.25" customHeight="1">
      <c r="A23" s="27" t="s">
        <v>24</v>
      </c>
      <c r="B23" s="33">
        <v>2846.54</v>
      </c>
      <c r="C23" s="33">
        <v>15094.83</v>
      </c>
      <c r="D23" s="33">
        <v>68789.27</v>
      </c>
      <c r="E23" s="33">
        <v>37581.77</v>
      </c>
      <c r="F23" s="33">
        <v>57258.19</v>
      </c>
      <c r="G23" s="33">
        <v>33061.66</v>
      </c>
      <c r="H23" s="33">
        <v>19633.66</v>
      </c>
      <c r="I23" s="33">
        <v>14960.06</v>
      </c>
      <c r="J23" s="33">
        <v>22429.02</v>
      </c>
      <c r="K23" s="33">
        <v>27393.81</v>
      </c>
      <c r="L23" s="33">
        <f t="shared" si="6"/>
        <v>299048.81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658.42</v>
      </c>
      <c r="C26" s="33">
        <v>447.39</v>
      </c>
      <c r="D26" s="33">
        <v>1454.71</v>
      </c>
      <c r="E26" s="33">
        <v>1184.59</v>
      </c>
      <c r="F26" s="33">
        <v>1218.35</v>
      </c>
      <c r="G26" s="33">
        <v>717.5</v>
      </c>
      <c r="H26" s="33">
        <v>419.25</v>
      </c>
      <c r="I26" s="33">
        <v>514.91</v>
      </c>
      <c r="J26" s="33">
        <v>619.02</v>
      </c>
      <c r="K26" s="33">
        <v>790.66</v>
      </c>
      <c r="L26" s="33">
        <f t="shared" si="6"/>
        <v>8024.799999999999</v>
      </c>
      <c r="M26" s="60"/>
    </row>
    <row r="27" spans="1:13" ht="17.25" customHeight="1">
      <c r="A27" s="27" t="s">
        <v>74</v>
      </c>
      <c r="B27" s="33">
        <v>337.45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353.09</v>
      </c>
      <c r="K27" s="33">
        <v>476.14</v>
      </c>
      <c r="L27" s="33">
        <f t="shared" si="6"/>
        <v>4500.01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3" ht="17.25" customHeight="1">
      <c r="A29" s="27" t="s">
        <v>85</v>
      </c>
      <c r="B29" s="33">
        <v>32009.54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32009.54</v>
      </c>
      <c r="M29" s="60"/>
    </row>
    <row r="30" spans="1:12" ht="12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2" customHeight="1">
      <c r="A31" s="2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-150983.19</v>
      </c>
      <c r="C32" s="33">
        <f t="shared" si="8"/>
        <v>-40658</v>
      </c>
      <c r="D32" s="33">
        <f t="shared" si="8"/>
        <v>-130963.6</v>
      </c>
      <c r="E32" s="33">
        <f t="shared" si="8"/>
        <v>271869.2100000001</v>
      </c>
      <c r="F32" s="33">
        <f t="shared" si="8"/>
        <v>-115274.8</v>
      </c>
      <c r="G32" s="33">
        <f t="shared" si="8"/>
        <v>-62360.8</v>
      </c>
      <c r="H32" s="33">
        <f t="shared" si="8"/>
        <v>-43502.36</v>
      </c>
      <c r="I32" s="33">
        <f t="shared" si="8"/>
        <v>114868.93</v>
      </c>
      <c r="J32" s="33">
        <f t="shared" si="8"/>
        <v>-48993.2</v>
      </c>
      <c r="K32" s="33">
        <f t="shared" si="8"/>
        <v>-83449.2</v>
      </c>
      <c r="L32" s="33">
        <f aca="true" t="shared" si="9" ref="L32:L39">SUM(B32:K32)</f>
        <v>-289447.00999999995</v>
      </c>
      <c r="M32"/>
    </row>
    <row r="33" spans="1:13" ht="18.75" customHeight="1">
      <c r="A33" s="27" t="s">
        <v>28</v>
      </c>
      <c r="B33" s="33">
        <f>B34+B35+B36+B37</f>
        <v>-21269.6</v>
      </c>
      <c r="C33" s="33">
        <f aca="true" t="shared" si="10" ref="C33:K33">C34+C35+C36+C37</f>
        <v>-23408</v>
      </c>
      <c r="D33" s="33">
        <f t="shared" si="10"/>
        <v>-69713.6</v>
      </c>
      <c r="E33" s="33">
        <f t="shared" si="10"/>
        <v>-49020.4</v>
      </c>
      <c r="F33" s="33">
        <f t="shared" si="10"/>
        <v>-46274.8</v>
      </c>
      <c r="G33" s="33">
        <f t="shared" si="10"/>
        <v>-36110.8</v>
      </c>
      <c r="H33" s="33">
        <f t="shared" si="10"/>
        <v>-18185.2</v>
      </c>
      <c r="I33" s="33">
        <f t="shared" si="10"/>
        <v>-32381.07</v>
      </c>
      <c r="J33" s="33">
        <f t="shared" si="10"/>
        <v>-29493.2</v>
      </c>
      <c r="K33" s="33">
        <f t="shared" si="10"/>
        <v>-45949.2</v>
      </c>
      <c r="L33" s="33">
        <f t="shared" si="9"/>
        <v>-371805.87000000005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-21269.6</v>
      </c>
      <c r="C34" s="33">
        <f t="shared" si="11"/>
        <v>-23408</v>
      </c>
      <c r="D34" s="33">
        <f t="shared" si="11"/>
        <v>-69713.6</v>
      </c>
      <c r="E34" s="33">
        <f t="shared" si="11"/>
        <v>-49020.4</v>
      </c>
      <c r="F34" s="33">
        <f t="shared" si="11"/>
        <v>-46274.8</v>
      </c>
      <c r="G34" s="33">
        <f t="shared" si="11"/>
        <v>-36110.8</v>
      </c>
      <c r="H34" s="33">
        <f t="shared" si="11"/>
        <v>-18185.2</v>
      </c>
      <c r="I34" s="33">
        <f t="shared" si="11"/>
        <v>-21841.6</v>
      </c>
      <c r="J34" s="33">
        <f t="shared" si="11"/>
        <v>-29493.2</v>
      </c>
      <c r="K34" s="33">
        <f t="shared" si="11"/>
        <v>-45949.2</v>
      </c>
      <c r="L34" s="33">
        <f t="shared" si="9"/>
        <v>-361266.4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-10539.47</v>
      </c>
      <c r="J37" s="17">
        <v>0</v>
      </c>
      <c r="K37" s="17">
        <v>0</v>
      </c>
      <c r="L37" s="33">
        <f t="shared" si="9"/>
        <v>-10539.47</v>
      </c>
      <c r="M37"/>
    </row>
    <row r="38" spans="1:13" s="36" customFormat="1" ht="18.75" customHeight="1">
      <c r="A38" s="27" t="s">
        <v>32</v>
      </c>
      <c r="B38" s="38">
        <f>SUM(B39:B50)</f>
        <v>-129713.59</v>
      </c>
      <c r="C38" s="38">
        <f aca="true" t="shared" si="12" ref="C38:K38">SUM(C39:C50)</f>
        <v>-17250</v>
      </c>
      <c r="D38" s="38">
        <f t="shared" si="12"/>
        <v>-61250</v>
      </c>
      <c r="E38" s="38">
        <f t="shared" si="12"/>
        <v>320889.6100000001</v>
      </c>
      <c r="F38" s="38">
        <f t="shared" si="12"/>
        <v>-69000</v>
      </c>
      <c r="G38" s="38">
        <f t="shared" si="12"/>
        <v>-26250</v>
      </c>
      <c r="H38" s="38">
        <f t="shared" si="12"/>
        <v>-25317.16</v>
      </c>
      <c r="I38" s="38">
        <f t="shared" si="12"/>
        <v>147250</v>
      </c>
      <c r="J38" s="38">
        <f t="shared" si="12"/>
        <v>-19500</v>
      </c>
      <c r="K38" s="38">
        <f t="shared" si="12"/>
        <v>-37500</v>
      </c>
      <c r="L38" s="33">
        <f t="shared" si="9"/>
        <v>82358.8600000001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1560600</v>
      </c>
      <c r="F47" s="17">
        <v>0</v>
      </c>
      <c r="G47" s="17">
        <v>0</v>
      </c>
      <c r="H47" s="17">
        <v>0</v>
      </c>
      <c r="I47" s="17">
        <v>706500</v>
      </c>
      <c r="J47" s="17">
        <v>0</v>
      </c>
      <c r="K47" s="17">
        <v>0</v>
      </c>
      <c r="L47" s="17">
        <f>SUM(B47:K47)</f>
        <v>2267100</v>
      </c>
    </row>
    <row r="48" spans="1:12" ht="18.75" customHeight="1">
      <c r="A48" s="37" t="s">
        <v>68</v>
      </c>
      <c r="B48" s="17">
        <v>-22000</v>
      </c>
      <c r="C48" s="17">
        <v>-17250</v>
      </c>
      <c r="D48" s="17">
        <v>-61250</v>
      </c>
      <c r="E48" s="17">
        <v>-1233750</v>
      </c>
      <c r="F48" s="17">
        <v>-69000</v>
      </c>
      <c r="G48" s="17">
        <v>-26250</v>
      </c>
      <c r="H48" s="17">
        <v>-18500</v>
      </c>
      <c r="I48" s="17">
        <v>-559250</v>
      </c>
      <c r="J48" s="17">
        <v>-19500</v>
      </c>
      <c r="K48" s="17">
        <v>-37500</v>
      </c>
      <c r="L48" s="17">
        <f>SUM(B48:K48)</f>
        <v>-2064250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707377.06</v>
      </c>
      <c r="C56" s="41">
        <f t="shared" si="16"/>
        <v>543213.78</v>
      </c>
      <c r="D56" s="41">
        <f t="shared" si="16"/>
        <v>1765298.3800000001</v>
      </c>
      <c r="E56" s="41">
        <f t="shared" si="16"/>
        <v>1814614.9300000002</v>
      </c>
      <c r="F56" s="41">
        <f t="shared" si="16"/>
        <v>1472219.2</v>
      </c>
      <c r="G56" s="41">
        <f t="shared" si="16"/>
        <v>873110.04</v>
      </c>
      <c r="H56" s="41">
        <f t="shared" si="16"/>
        <v>501348.3100000002</v>
      </c>
      <c r="I56" s="41">
        <f t="shared" si="16"/>
        <v>785096.9000000001</v>
      </c>
      <c r="J56" s="41">
        <f t="shared" si="16"/>
        <v>758309.61</v>
      </c>
      <c r="K56" s="41">
        <f t="shared" si="16"/>
        <v>948707.65</v>
      </c>
      <c r="L56" s="42">
        <f t="shared" si="14"/>
        <v>10169295.860000001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3" ht="18.75" customHeight="1">
      <c r="A62" s="45" t="s">
        <v>45</v>
      </c>
      <c r="B62" s="41">
        <f>SUM(B63:B76)</f>
        <v>707377.06</v>
      </c>
      <c r="C62" s="41">
        <f aca="true" t="shared" si="18" ref="C62:J62">SUM(C63:C74)</f>
        <v>543213.78</v>
      </c>
      <c r="D62" s="41">
        <f t="shared" si="18"/>
        <v>1765298.38</v>
      </c>
      <c r="E62" s="41">
        <f t="shared" si="18"/>
        <v>1814614.93</v>
      </c>
      <c r="F62" s="41">
        <f t="shared" si="18"/>
        <v>1472219.21</v>
      </c>
      <c r="G62" s="41">
        <f t="shared" si="18"/>
        <v>873110.04</v>
      </c>
      <c r="H62" s="41">
        <f t="shared" si="18"/>
        <v>501348.3</v>
      </c>
      <c r="I62" s="41">
        <f>SUM(I63:I79)</f>
        <v>785096.9000000001</v>
      </c>
      <c r="J62" s="41">
        <f t="shared" si="18"/>
        <v>758309.61</v>
      </c>
      <c r="K62" s="41">
        <f>SUM(K63:K76)</f>
        <v>948707.65</v>
      </c>
      <c r="L62" s="46">
        <f>SUM(B62:K62)</f>
        <v>10169295.86</v>
      </c>
      <c r="M62" s="40"/>
    </row>
    <row r="63" spans="1:13" ht="18.75" customHeight="1">
      <c r="A63" s="47" t="s">
        <v>46</v>
      </c>
      <c r="B63" s="48">
        <f>+B56</f>
        <v>707377.06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707377.06</v>
      </c>
      <c r="M63"/>
    </row>
    <row r="64" spans="1:13" ht="18.75" customHeight="1">
      <c r="A64" s="47" t="s">
        <v>55</v>
      </c>
      <c r="B64" s="17">
        <v>0</v>
      </c>
      <c r="C64" s="48">
        <v>475746.63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475746.63</v>
      </c>
      <c r="M64"/>
    </row>
    <row r="65" spans="1:13" ht="18.75" customHeight="1">
      <c r="A65" s="47" t="s">
        <v>56</v>
      </c>
      <c r="B65" s="17">
        <v>0</v>
      </c>
      <c r="C65" s="48">
        <v>67467.15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67467.15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1765298.38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1765298.38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1814614.93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1814614.93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1472219.21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1472219.21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873110.04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873110.04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501348.3</v>
      </c>
      <c r="I70" s="17">
        <v>0</v>
      </c>
      <c r="J70" s="17">
        <v>0</v>
      </c>
      <c r="K70" s="17"/>
      <c r="L70" s="46">
        <f t="shared" si="19"/>
        <v>501348.3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f>+I56</f>
        <v>785096.9000000001</v>
      </c>
      <c r="J71" s="17">
        <v>0</v>
      </c>
      <c r="K71" s="17"/>
      <c r="L71" s="46">
        <f t="shared" si="19"/>
        <v>785096.9000000001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f>+J56</f>
        <v>758309.61</v>
      </c>
      <c r="K72" s="17">
        <v>0</v>
      </c>
      <c r="L72" s="46">
        <f t="shared" si="19"/>
        <v>758309.61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554329.88</v>
      </c>
      <c r="L73" s="46">
        <f t="shared" si="19"/>
        <v>554329.88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394377.77</v>
      </c>
      <c r="L74" s="46">
        <f t="shared" si="19"/>
        <v>394377.77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/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2023-12-08T18:25:24Z</dcterms:modified>
  <cp:category/>
  <cp:version/>
  <cp:contentType/>
  <cp:contentStatus/>
</cp:coreProperties>
</file>