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<sst xmlns="http://schemas.openxmlformats.org/spreadsheetml/2006/main" count="87" uniqueCount="86">
  <si>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</si>
  <si>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</si>
  <si>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</si>
  <si>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</si>
  <si>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</si>
  <si>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</si>
  <si>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</si>
  <si>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</si>
  <si>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</si>
  <si>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</si>
  <si>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</si>
  <si>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</si>
  <si>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</si>
  <si>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</si>
  <si>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</si>
  <si>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</si>
  <si>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</si>
  <si>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</si>
  <si>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</si>
  <si>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</si>
  <si>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</si>
  <si>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</si>
  <si>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</si>
  <si>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</si>
  <si>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</si>
  <si>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</si>
  <si>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</si>
  <si>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</si>
  <si>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</si>
  <si>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</si>
  <si>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</si>
  <si>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</si>
  <si>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</si>
  <si>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</si>
  <si>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</si>
  <si>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</si>
  <si>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</si>
  <si>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</si>
  <si>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</si>
  <si>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</si>
  <si>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</si>
  <si>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</si>
  <si>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</si>
  <si>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</si>
  <si>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</si>
  <si>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</si>
  <si>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</si>
  <si>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</si>
  <si>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</si>
  <si>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</si>
  <si>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</si>
  <si>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</si>
  <si>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</si>
  <si>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</si>
  <si>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</si>
  <si>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</si>
  <si>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</si>
  <si>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</si>
  <si>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</si>
  <si>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</si>
  <si>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</si>
  <si>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</si>
  <si>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</si>
  <si>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</si>
  <si>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</si>
  <si>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</si>
  <si>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</si>
  <si>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</si>
  <si>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</si>
  <si>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</si>
  <si>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</si>
  <si>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</si>
  <si>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</si>
  <si>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</si>
  <si>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</si>
  <si>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</si>
  <si>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</si>
  <si>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</si>
  <si>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</si>
  <si>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</si>
  <si>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</si>
  <si>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</si>
  <si>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</si>
  <si>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</si>
  <si>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05/11/23 - VENCIMENTO 10/11/23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</si>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</sst>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6132</v>
      </c>
      <c r="C7" s="10">
        <f aca="true" t="shared" si="0" ref="C7:K7">C8+C11</f>
        <v>9234</v>
      </c>
      <c r="D7" s="10">
        <f t="shared" si="0"/>
        <v>28382</v>
      </c>
      <c r="E7" s="10">
        <f t="shared" si="0"/>
        <v>25543</v>
      </c>
      <c r="F7" s="10">
        <f t="shared" si="0"/>
        <v>27167</v>
      </c>
      <c r="G7" s="10">
        <f t="shared" si="0"/>
        <v>11762</v>
      </c>
      <c r="H7" s="10">
        <f t="shared" si="0"/>
        <v>6966</v>
      </c>
      <c r="I7" s="10">
        <f t="shared" si="0"/>
        <v>13900</v>
      </c>
      <c r="J7" s="10">
        <f t="shared" si="0"/>
        <v>7885</v>
      </c>
      <c r="K7" s="10">
        <f t="shared" si="0"/>
        <v>24272</v>
      </c>
      <c r="L7" s="10">
        <f aca="true" t="shared" si="1" ref="L7:L13">SUM(B7:K7)</f>
        <v>161243</v>
      </c>
      <c r="M7" s="11"/>
    </row>
    <row r="8" spans="1:13" ht="17.25" customHeight="1">
      <c r="A8" s="12" t="s">
        <v>81</v>
      </c>
      <c r="B8" s="13">
        <f>B9+B10</f>
        <v>440</v>
      </c>
      <c r="C8" s="13">
        <f aca="true" t="shared" si="2" ref="C8:K8">C9+C10</f>
        <v>453</v>
      </c>
      <c r="D8" s="13">
        <f t="shared" si="2"/>
        <v>1696</v>
      </c>
      <c r="E8" s="13">
        <f t="shared" si="2"/>
        <v>1411</v>
      </c>
      <c r="F8" s="13">
        <f t="shared" si="2"/>
        <v>1533</v>
      </c>
      <c r="G8" s="13">
        <f t="shared" si="2"/>
        <v>737</v>
      </c>
      <c r="H8" s="13">
        <f t="shared" si="2"/>
        <v>385</v>
      </c>
      <c r="I8" s="13">
        <f t="shared" si="2"/>
        <v>627</v>
      </c>
      <c r="J8" s="13">
        <f t="shared" si="2"/>
        <v>390</v>
      </c>
      <c r="K8" s="13">
        <f t="shared" si="2"/>
        <v>1243</v>
      </c>
      <c r="L8" s="13">
        <f t="shared" si="1"/>
        <v>8915</v>
      </c>
      <c r="M8"/>
    </row>
    <row r="9" spans="1:13" ht="17.25" customHeight="1">
      <c r="A9" s="14" t="s">
        <v>18</v>
      </c>
      <c r="B9" s="15">
        <v>439</v>
      </c>
      <c r="C9" s="15">
        <v>453</v>
      </c>
      <c r="D9" s="15">
        <v>1696</v>
      </c>
      <c r="E9" s="15">
        <v>1411</v>
      </c>
      <c r="F9" s="15">
        <v>1533</v>
      </c>
      <c r="G9" s="15">
        <v>737</v>
      </c>
      <c r="H9" s="15">
        <v>376</v>
      </c>
      <c r="I9" s="15">
        <v>627</v>
      </c>
      <c r="J9" s="15">
        <v>390</v>
      </c>
      <c r="K9" s="15">
        <v>1243</v>
      </c>
      <c r="L9" s="13">
        <f t="shared" si="1"/>
        <v>8905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 t="shared" si="1"/>
        <v>10</v>
      </c>
      <c r="M10"/>
    </row>
    <row r="11" spans="1:13" ht="17.25" customHeight="1">
      <c r="A11" s="12" t="s">
        <v>70</v>
      </c>
      <c r="B11" s="15">
        <v>5692</v>
      </c>
      <c r="C11" s="15">
        <v>8781</v>
      </c>
      <c r="D11" s="15">
        <v>26686</v>
      </c>
      <c r="E11" s="15">
        <v>24132</v>
      </c>
      <c r="F11" s="15">
        <v>25634</v>
      </c>
      <c r="G11" s="15">
        <v>11025</v>
      </c>
      <c r="H11" s="15">
        <v>6581</v>
      </c>
      <c r="I11" s="15">
        <v>13273</v>
      </c>
      <c r="J11" s="15">
        <v>7495</v>
      </c>
      <c r="K11" s="15">
        <v>23029</v>
      </c>
      <c r="L11" s="13">
        <f t="shared" si="1"/>
        <v>152328</v>
      </c>
      <c r="M11" s="60"/>
    </row>
    <row r="12" spans="1:13" ht="17.25" customHeight="1">
      <c r="A12" s="14" t="s">
        <v>82</v>
      </c>
      <c r="B12" s="15">
        <v>700</v>
      </c>
      <c r="C12" s="15">
        <v>739</v>
      </c>
      <c r="D12" s="15">
        <v>2083</v>
      </c>
      <c r="E12" s="15">
        <v>2373</v>
      </c>
      <c r="F12" s="15">
        <v>2104</v>
      </c>
      <c r="G12" s="15">
        <v>1006</v>
      </c>
      <c r="H12" s="15">
        <v>637</v>
      </c>
      <c r="I12" s="15">
        <v>561</v>
      </c>
      <c r="J12" s="15">
        <v>377</v>
      </c>
      <c r="K12" s="15">
        <v>1257</v>
      </c>
      <c r="L12" s="13">
        <f t="shared" si="1"/>
        <v>11837</v>
      </c>
      <c r="M12" s="60"/>
    </row>
    <row r="13" spans="1:13" ht="17.25" customHeight="1">
      <c r="A13" s="14" t="s">
        <v>71</v>
      </c>
      <c r="B13" s="15">
        <f>+B11-B12</f>
        <v>4992</v>
      </c>
      <c r="C13" s="15">
        <f aca="true" t="shared" si="3" ref="C13:K13">+C11-C12</f>
        <v>8042</v>
      </c>
      <c r="D13" s="15">
        <f t="shared" si="3"/>
        <v>24603</v>
      </c>
      <c r="E13" s="15">
        <f t="shared" si="3"/>
        <v>21759</v>
      </c>
      <c r="F13" s="15">
        <f t="shared" si="3"/>
        <v>23530</v>
      </c>
      <c r="G13" s="15">
        <f t="shared" si="3"/>
        <v>10019</v>
      </c>
      <c r="H13" s="15">
        <f t="shared" si="3"/>
        <v>5944</v>
      </c>
      <c r="I13" s="15">
        <f t="shared" si="3"/>
        <v>12712</v>
      </c>
      <c r="J13" s="15">
        <f t="shared" si="3"/>
        <v>7118</v>
      </c>
      <c r="K13" s="15">
        <f t="shared" si="3"/>
        <v>21772</v>
      </c>
      <c r="L13" s="13">
        <f t="shared" si="1"/>
        <v>140491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1.761033610652295</v>
      </c>
      <c r="C18" s="22">
        <v>1.602767664016826</v>
      </c>
      <c r="D18" s="22">
        <v>1.464484536415417</v>
      </c>
      <c r="E18" s="22">
        <v>1.447247468191112</v>
      </c>
      <c r="F18" s="22">
        <v>1.62598418076474</v>
      </c>
      <c r="G18" s="22">
        <v>1.571824535185304</v>
      </c>
      <c r="H18" s="22">
        <v>1.486954052981517</v>
      </c>
      <c r="I18" s="22">
        <v>1.413992568259336</v>
      </c>
      <c r="J18" s="22">
        <v>1.829570682496763</v>
      </c>
      <c r="K18" s="22">
        <v>1.479427149318423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116439.98999999999</v>
      </c>
      <c r="C20" s="25">
        <f aca="true" t="shared" si="4" ref="C20:K20">SUM(C21:C30)</f>
        <v>72247.90000000001</v>
      </c>
      <c r="D20" s="25">
        <f t="shared" si="4"/>
        <v>243381.99</v>
      </c>
      <c r="E20" s="25">
        <f t="shared" si="4"/>
        <v>215617.19</v>
      </c>
      <c r="F20" s="25">
        <f t="shared" si="4"/>
        <v>228863.95</v>
      </c>
      <c r="G20" s="25">
        <f t="shared" si="4"/>
        <v>106397.68</v>
      </c>
      <c r="H20" s="25">
        <f t="shared" si="4"/>
        <v>66612.93000000001</v>
      </c>
      <c r="I20" s="25">
        <f t="shared" si="4"/>
        <v>95670.53000000001</v>
      </c>
      <c r="J20" s="25">
        <f t="shared" si="4"/>
        <v>81780.81000000001</v>
      </c>
      <c r="K20" s="25">
        <f t="shared" si="4"/>
        <v>159858.09000000003</v>
      </c>
      <c r="L20" s="25">
        <f>SUM(B20:K20)</f>
        <v>1386871.06</v>
      </c>
      <c r="M20"/>
    </row>
    <row r="21" spans="1:13" ht="17.25" customHeight="1">
      <c r="A21" s="26" t="s">
        <v>22</v>
      </c>
      <c r="B21" s="56">
        <f>ROUND((B15+B16)*B7,2)</f>
        <v>44928.55</v>
      </c>
      <c r="C21" s="56">
        <f aca="true" t="shared" si="5" ref="C21:K21">ROUND((C15+C16)*C7,2)</f>
        <v>38093.02</v>
      </c>
      <c r="D21" s="56">
        <f t="shared" si="5"/>
        <v>139352.78</v>
      </c>
      <c r="E21" s="56">
        <f t="shared" si="5"/>
        <v>127035.56</v>
      </c>
      <c r="F21" s="56">
        <f t="shared" si="5"/>
        <v>119382.66</v>
      </c>
      <c r="G21" s="56">
        <f t="shared" si="5"/>
        <v>56832.81</v>
      </c>
      <c r="H21" s="56">
        <f t="shared" si="5"/>
        <v>37076.54</v>
      </c>
      <c r="I21" s="56">
        <f t="shared" si="5"/>
        <v>61339.31</v>
      </c>
      <c r="J21" s="56">
        <f t="shared" si="5"/>
        <v>37474.25</v>
      </c>
      <c r="K21" s="56">
        <f t="shared" si="5"/>
        <v>94199.63</v>
      </c>
      <c r="L21" s="33">
        <f aca="true" t="shared" si="6" ref="L21:L29">SUM(B21:K21)</f>
        <v>755715.1100000002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34192.14</v>
      </c>
      <c r="C22" s="33">
        <f t="shared" si="7"/>
        <v>22961.24</v>
      </c>
      <c r="D22" s="33">
        <f t="shared" si="7"/>
        <v>64727.21</v>
      </c>
      <c r="E22" s="33">
        <f t="shared" si="7"/>
        <v>56816.33</v>
      </c>
      <c r="F22" s="33">
        <f t="shared" si="7"/>
        <v>74731.66</v>
      </c>
      <c r="G22" s="33">
        <f t="shared" si="7"/>
        <v>32498.4</v>
      </c>
      <c r="H22" s="33">
        <f t="shared" si="7"/>
        <v>18054.57</v>
      </c>
      <c r="I22" s="33">
        <f t="shared" si="7"/>
        <v>25394.02</v>
      </c>
      <c r="J22" s="33">
        <f t="shared" si="7"/>
        <v>31087.54</v>
      </c>
      <c r="K22" s="33">
        <f t="shared" si="7"/>
        <v>45161.86</v>
      </c>
      <c r="L22" s="33">
        <f t="shared" si="6"/>
        <v>405624.97</v>
      </c>
      <c r="M22"/>
    </row>
    <row r="23" spans="1:13" ht="17.25" customHeight="1">
      <c r="A23" s="27" t="s">
        <v>24</v>
      </c>
      <c r="B23" s="33">
        <v>2260.84</v>
      </c>
      <c r="C23" s="33">
        <v>8607.27</v>
      </c>
      <c r="D23" s="33">
        <v>33120.3</v>
      </c>
      <c r="E23" s="33">
        <v>26019.92</v>
      </c>
      <c r="F23" s="33">
        <v>28848.99</v>
      </c>
      <c r="G23" s="33">
        <v>15938.9</v>
      </c>
      <c r="H23" s="33">
        <v>8954.59</v>
      </c>
      <c r="I23" s="33">
        <v>6166.4</v>
      </c>
      <c r="J23" s="33">
        <v>8607.27</v>
      </c>
      <c r="K23" s="33">
        <v>15287.54</v>
      </c>
      <c r="L23" s="33">
        <f t="shared" si="6"/>
        <v>153812.02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624.65</v>
      </c>
      <c r="C26" s="33">
        <v>388.3</v>
      </c>
      <c r="D26" s="33">
        <v>1302.76</v>
      </c>
      <c r="E26" s="33">
        <v>1153.63</v>
      </c>
      <c r="F26" s="33">
        <v>1226.79</v>
      </c>
      <c r="G26" s="33">
        <v>571.19</v>
      </c>
      <c r="H26" s="33">
        <v>357.35</v>
      </c>
      <c r="I26" s="33">
        <v>512.1</v>
      </c>
      <c r="J26" s="33">
        <v>438.94</v>
      </c>
      <c r="K26" s="33">
        <v>855.38</v>
      </c>
      <c r="L26" s="33">
        <f t="shared" si="6"/>
        <v>7431.09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32115.54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32115.54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-21645.189999999995</v>
      </c>
      <c r="C32" s="33">
        <f t="shared" si="8"/>
        <v>67006.8</v>
      </c>
      <c r="D32" s="33">
        <f t="shared" si="8"/>
        <v>237537.6</v>
      </c>
      <c r="E32" s="33">
        <f t="shared" si="8"/>
        <v>-174768.79</v>
      </c>
      <c r="F32" s="33">
        <f t="shared" si="8"/>
        <v>269254.8</v>
      </c>
      <c r="G32" s="33">
        <f t="shared" si="8"/>
        <v>101757.2</v>
      </c>
      <c r="H32" s="33">
        <f t="shared" si="8"/>
        <v>65528.439999999995</v>
      </c>
      <c r="I32" s="33">
        <f t="shared" si="8"/>
        <v>-78758.8</v>
      </c>
      <c r="J32" s="33">
        <f t="shared" si="8"/>
        <v>76284</v>
      </c>
      <c r="K32" s="33">
        <f t="shared" si="8"/>
        <v>144530.8</v>
      </c>
      <c r="L32" s="33">
        <f aca="true" t="shared" si="9" ref="L32:L39">SUM(B32:K32)</f>
        <v>686726.8600000001</v>
      </c>
      <c r="M32"/>
    </row>
    <row r="33" spans="1:13" ht="18.75" customHeight="1">
      <c r="A33" s="27" t="s">
        <v>28</v>
      </c>
      <c r="B33" s="33">
        <f>B34+B35+B36+B37</f>
        <v>-1931.6</v>
      </c>
      <c r="C33" s="33">
        <f aca="true" t="shared" si="10" ref="C33:K33">C34+C35+C36+C37</f>
        <v>-1993.2</v>
      </c>
      <c r="D33" s="33">
        <f t="shared" si="10"/>
        <v>-7462.4</v>
      </c>
      <c r="E33" s="33">
        <f t="shared" si="10"/>
        <v>-6208.4</v>
      </c>
      <c r="F33" s="33">
        <f t="shared" si="10"/>
        <v>-6745.2</v>
      </c>
      <c r="G33" s="33">
        <f t="shared" si="10"/>
        <v>-3242.8</v>
      </c>
      <c r="H33" s="33">
        <f t="shared" si="10"/>
        <v>-1654.4</v>
      </c>
      <c r="I33" s="33">
        <f t="shared" si="10"/>
        <v>-2758.8</v>
      </c>
      <c r="J33" s="33">
        <f t="shared" si="10"/>
        <v>-1716</v>
      </c>
      <c r="K33" s="33">
        <f t="shared" si="10"/>
        <v>-5469.2</v>
      </c>
      <c r="L33" s="33">
        <f t="shared" si="9"/>
        <v>-39182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-1931.6</v>
      </c>
      <c r="C34" s="33">
        <f t="shared" si="11"/>
        <v>-1993.2</v>
      </c>
      <c r="D34" s="33">
        <f t="shared" si="11"/>
        <v>-7462.4</v>
      </c>
      <c r="E34" s="33">
        <f t="shared" si="11"/>
        <v>-6208.4</v>
      </c>
      <c r="F34" s="33">
        <f t="shared" si="11"/>
        <v>-6745.2</v>
      </c>
      <c r="G34" s="33">
        <f t="shared" si="11"/>
        <v>-3242.8</v>
      </c>
      <c r="H34" s="33">
        <f t="shared" si="11"/>
        <v>-1654.4</v>
      </c>
      <c r="I34" s="33">
        <f t="shared" si="11"/>
        <v>-2758.8</v>
      </c>
      <c r="J34" s="33">
        <f t="shared" si="11"/>
        <v>-1716</v>
      </c>
      <c r="K34" s="33">
        <f t="shared" si="11"/>
        <v>-5469.2</v>
      </c>
      <c r="L34" s="33">
        <f t="shared" si="9"/>
        <v>-39182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-19713.589999999997</v>
      </c>
      <c r="C38" s="38">
        <f aca="true" t="shared" si="12" ref="C38:K38">SUM(C39:C50)</f>
        <v>69000</v>
      </c>
      <c r="D38" s="38">
        <f t="shared" si="12"/>
        <v>245000</v>
      </c>
      <c r="E38" s="38">
        <f t="shared" si="12"/>
        <v>-168560.39</v>
      </c>
      <c r="F38" s="38">
        <f t="shared" si="12"/>
        <v>276000</v>
      </c>
      <c r="G38" s="38">
        <f t="shared" si="12"/>
        <v>105000</v>
      </c>
      <c r="H38" s="38">
        <f t="shared" si="12"/>
        <v>67182.84</v>
      </c>
      <c r="I38" s="38">
        <f t="shared" si="12"/>
        <v>-76000</v>
      </c>
      <c r="J38" s="38">
        <f t="shared" si="12"/>
        <v>78000</v>
      </c>
      <c r="K38" s="38">
        <f t="shared" si="12"/>
        <v>150000</v>
      </c>
      <c r="L38" s="33">
        <f t="shared" si="9"/>
        <v>725908.86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88000</v>
      </c>
      <c r="C47" s="17">
        <v>69000</v>
      </c>
      <c r="D47" s="17">
        <v>245000</v>
      </c>
      <c r="E47" s="17">
        <v>219000</v>
      </c>
      <c r="F47" s="17">
        <v>276000</v>
      </c>
      <c r="G47" s="17">
        <v>105000</v>
      </c>
      <c r="H47" s="17">
        <v>74000</v>
      </c>
      <c r="I47" s="17">
        <v>95000</v>
      </c>
      <c r="J47" s="17">
        <v>78000</v>
      </c>
      <c r="K47" s="17">
        <v>150000</v>
      </c>
      <c r="L47" s="17">
        <f>SUM(B47:K47)</f>
        <v>1399000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94794.79999999999</v>
      </c>
      <c r="C56" s="41">
        <f t="shared" si="16"/>
        <v>139254.7</v>
      </c>
      <c r="D56" s="41">
        <f t="shared" si="16"/>
        <v>480919.58999999997</v>
      </c>
      <c r="E56" s="41">
        <f t="shared" si="16"/>
        <v>40848.399999999994</v>
      </c>
      <c r="F56" s="41">
        <f t="shared" si="16"/>
        <v>498118.75</v>
      </c>
      <c r="G56" s="41">
        <f t="shared" si="16"/>
        <v>208154.88</v>
      </c>
      <c r="H56" s="41">
        <f t="shared" si="16"/>
        <v>132141.37</v>
      </c>
      <c r="I56" s="41">
        <f t="shared" si="16"/>
        <v>16911.73000000001</v>
      </c>
      <c r="J56" s="41">
        <f t="shared" si="16"/>
        <v>158064.81</v>
      </c>
      <c r="K56" s="41">
        <f t="shared" si="16"/>
        <v>304388.89</v>
      </c>
      <c r="L56" s="42">
        <f t="shared" si="14"/>
        <v>2073597.9200000004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94794.8</v>
      </c>
      <c r="C62" s="41">
        <f aca="true" t="shared" si="18" ref="C62:J62">SUM(C63:C74)</f>
        <v>139254.7</v>
      </c>
      <c r="D62" s="41">
        <f t="shared" si="18"/>
        <v>480919.59141435125</v>
      </c>
      <c r="E62" s="41">
        <f t="shared" si="18"/>
        <v>40848.402568665624</v>
      </c>
      <c r="F62" s="41">
        <f t="shared" si="18"/>
        <v>498118.7466098867</v>
      </c>
      <c r="G62" s="41">
        <f t="shared" si="18"/>
        <v>208154.8751566766</v>
      </c>
      <c r="H62" s="41">
        <f t="shared" si="18"/>
        <v>132141.371420509</v>
      </c>
      <c r="I62" s="41">
        <f>SUM(I63:I79)</f>
        <v>16911.728478515928</v>
      </c>
      <c r="J62" s="41">
        <f t="shared" si="18"/>
        <v>158064.8091449282</v>
      </c>
      <c r="K62" s="41">
        <f>SUM(K63:K76)</f>
        <v>304388.89</v>
      </c>
      <c r="L62" s="46">
        <f>SUM(B62:K62)</f>
        <v>2073597.9147935333</v>
      </c>
      <c r="M62" s="40"/>
    </row>
    <row r="63" spans="1:13" ht="18.75" customHeight="1">
      <c r="A63" s="47" t="s">
        <v>46</v>
      </c>
      <c r="B63" s="48">
        <v>94794.8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94794.8</v>
      </c>
      <c r="M63"/>
    </row>
    <row r="64" spans="1:13" ht="18.75" customHeight="1">
      <c r="A64" s="47" t="s">
        <v>55</v>
      </c>
      <c r="B64" s="17">
        <v>0</v>
      </c>
      <c r="C64" s="48">
        <v>121987.12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121987.12</v>
      </c>
      <c r="M64"/>
    </row>
    <row r="65" spans="1:13" ht="18.75" customHeight="1">
      <c r="A65" s="47" t="s">
        <v>56</v>
      </c>
      <c r="B65" s="17">
        <v>0</v>
      </c>
      <c r="C65" s="48">
        <v>17267.58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17267.58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480919.59141435125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480919.59141435125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40848.402568665624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40848.402568665624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498118.7466098867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498118.7466098867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208154.8751566766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208154.8751566766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132141.371420509</v>
      </c>
      <c r="I70" s="17">
        <v>0</v>
      </c>
      <c r="J70" s="17">
        <v>0</v>
      </c>
      <c r="K70" s="17">
        <v>0</v>
      </c>
      <c r="L70" s="46">
        <f t="shared" si="19"/>
        <v>132141.371420509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16911.728478515928</v>
      </c>
      <c r="J71" s="17">
        <v>0</v>
      </c>
      <c r="K71" s="17">
        <v>0</v>
      </c>
      <c r="L71" s="46">
        <f t="shared" si="19"/>
        <v>16911.728478515928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158064.8091449282</v>
      </c>
      <c r="K72" s="17">
        <v>0</v>
      </c>
      <c r="L72" s="46">
        <f t="shared" si="19"/>
        <v>158064.8091449282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144341.21</v>
      </c>
      <c r="L73" s="46">
        <f t="shared" si="19"/>
        <v>144341.21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160047.68</v>
      </c>
      <c r="L74" s="46">
        <f t="shared" si="19"/>
        <v>160047.68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2023-11-10T18:58:58Z</dcterms:modified>
  <cp:category/>
  <cp:version/>
  <cp:contentType/>
  <cp:contentStatus/>
</cp:coreProperties>
</file>