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<sst xmlns="http://schemas.openxmlformats.org/spreadsheetml/2006/main" count="82" uniqueCount="81">
  <si>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</si>
  <si>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</si>
  <si>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</si>
  <si>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</si>
  <si>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</si>
  <si>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</si>
  <si>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</si>
  <si>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</si>
  <si>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</si>
  <si>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</si>
  <si>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</si>
  <si>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</si>
  <si>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</si>
  <si>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</si>
  <si>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</si>
  <si>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</si>
  <si>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</si>
  <si>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</si>
  <si>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</si>
  <si>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</si>
  <si>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</si>
  <si>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</si>
  <si>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</si>
  <si>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</si>
  <si>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</si>
  <si>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</si>
  <si>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</si>
  <si>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</si>
  <si>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</si>
  <si>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</si>
  <si>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</si>
  <si>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</si>
  <si>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</si>
  <si>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</si>
  <si>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</si>
  <si>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</si>
  <si>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</si>
  <si>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</si>
  <si>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</si>
  <si>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</si>
  <si>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</si>
  <si>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</si>
  <si>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</si>
  <si>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</si>
  <si>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</si>
  <si>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</si>
  <si>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</si>
  <si>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</si>
  <si>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</si>
  <si>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</si>
  <si>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</si>
  <si>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</si>
  <si>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</si>
  <si>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</si>
  <si>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</si>
  <si>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</si>
  <si>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</si>
  <si>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</si>
  <si>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</si>
  <si>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</si>
  <si>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</si>
  <si>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</si>
  <si>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</si>
  <si>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</si>
  <si>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</si>
  <si>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</si>
  <si>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</si>
  <si>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</si>
  <si>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</si>
  <si>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</si>
  <si>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</si>
  <si>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</si>
  <si>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</si>
  <si>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</si>
  <si>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</si>
  <si>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</si>
  <si>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</si>
  <si>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</si>
  <si>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</si>
  <si>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</si>
  <si>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31/03/23 - VENCIMENTO 10/04/23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</si>
</sst>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341689</v>
      </c>
      <c r="C7" s="46">
        <f aca="true" t="shared" si="0" ref="C7:J7">+C8+C11</f>
        <v>271991</v>
      </c>
      <c r="D7" s="46">
        <f t="shared" si="0"/>
        <v>326198</v>
      </c>
      <c r="E7" s="46">
        <f t="shared" si="0"/>
        <v>179210</v>
      </c>
      <c r="F7" s="46">
        <f t="shared" si="0"/>
        <v>232811</v>
      </c>
      <c r="G7" s="46">
        <f t="shared" si="0"/>
        <v>222257</v>
      </c>
      <c r="H7" s="46">
        <f t="shared" si="0"/>
        <v>258215</v>
      </c>
      <c r="I7" s="46">
        <f t="shared" si="0"/>
        <v>372485</v>
      </c>
      <c r="J7" s="46">
        <f t="shared" si="0"/>
        <v>116420</v>
      </c>
      <c r="K7" s="38">
        <f aca="true" t="shared" si="1" ref="K7:K13">SUM(B7:J7)</f>
        <v>2321276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18110</v>
      </c>
      <c r="C8" s="44">
        <f t="shared" si="2"/>
        <v>17383</v>
      </c>
      <c r="D8" s="44">
        <f t="shared" si="2"/>
        <v>17003</v>
      </c>
      <c r="E8" s="44">
        <f t="shared" si="2"/>
        <v>11216</v>
      </c>
      <c r="F8" s="44">
        <f t="shared" si="2"/>
        <v>13307</v>
      </c>
      <c r="G8" s="44">
        <f t="shared" si="2"/>
        <v>6690</v>
      </c>
      <c r="H8" s="44">
        <f t="shared" si="2"/>
        <v>6088</v>
      </c>
      <c r="I8" s="44">
        <f t="shared" si="2"/>
        <v>18685</v>
      </c>
      <c r="J8" s="44">
        <f t="shared" si="2"/>
        <v>3806</v>
      </c>
      <c r="K8" s="38">
        <f t="shared" si="1"/>
        <v>112288</v>
      </c>
      <c r="L8"/>
      <c r="M8"/>
      <c r="N8"/>
    </row>
    <row r="9" spans="1:14" ht="16.5" customHeight="1">
      <c r="A9" s="22" t="s">
        <v>32</v>
      </c>
      <c r="B9" s="44">
        <v>18066</v>
      </c>
      <c r="C9" s="44">
        <v>17378</v>
      </c>
      <c r="D9" s="44">
        <v>16996</v>
      </c>
      <c r="E9" s="44">
        <v>11065</v>
      </c>
      <c r="F9" s="44">
        <v>13298</v>
      </c>
      <c r="G9" s="44">
        <v>6690</v>
      </c>
      <c r="H9" s="44">
        <v>6088</v>
      </c>
      <c r="I9" s="44">
        <v>18642</v>
      </c>
      <c r="J9" s="44">
        <v>3806</v>
      </c>
      <c r="K9" s="38">
        <f t="shared" si="1"/>
        <v>112029</v>
      </c>
      <c r="L9"/>
      <c r="M9"/>
      <c r="N9"/>
    </row>
    <row r="10" spans="1:14" ht="16.5" customHeight="1">
      <c r="A10" s="22" t="s">
        <v>31</v>
      </c>
      <c r="B10" s="44">
        <v>44</v>
      </c>
      <c r="C10" s="44">
        <v>5</v>
      </c>
      <c r="D10" s="44">
        <v>7</v>
      </c>
      <c r="E10" s="44">
        <v>151</v>
      </c>
      <c r="F10" s="44">
        <v>9</v>
      </c>
      <c r="G10" s="44">
        <v>0</v>
      </c>
      <c r="H10" s="44">
        <v>0</v>
      </c>
      <c r="I10" s="44">
        <v>43</v>
      </c>
      <c r="J10" s="44">
        <v>0</v>
      </c>
      <c r="K10" s="38">
        <f t="shared" si="1"/>
        <v>259</v>
      </c>
      <c r="L10"/>
      <c r="M10"/>
      <c r="N10"/>
    </row>
    <row r="11" spans="1:14" ht="16.5" customHeight="1">
      <c r="A11" s="43" t="s">
        <v>67</v>
      </c>
      <c r="B11" s="42">
        <v>323579</v>
      </c>
      <c r="C11" s="42">
        <v>254608</v>
      </c>
      <c r="D11" s="42">
        <v>309195</v>
      </c>
      <c r="E11" s="42">
        <v>167994</v>
      </c>
      <c r="F11" s="42">
        <v>219504</v>
      </c>
      <c r="G11" s="42">
        <v>215567</v>
      </c>
      <c r="H11" s="42">
        <v>252127</v>
      </c>
      <c r="I11" s="42">
        <v>353800</v>
      </c>
      <c r="J11" s="42">
        <v>112614</v>
      </c>
      <c r="K11" s="38">
        <f t="shared" si="1"/>
        <v>2208988</v>
      </c>
      <c r="L11" s="59"/>
      <c r="M11" s="59"/>
      <c r="N11" s="59"/>
    </row>
    <row r="12" spans="1:14" ht="16.5" customHeight="1">
      <c r="A12" s="22" t="s">
        <v>79</v>
      </c>
      <c r="B12" s="42">
        <v>20922</v>
      </c>
      <c r="C12" s="42">
        <v>18332</v>
      </c>
      <c r="D12" s="42">
        <v>22186</v>
      </c>
      <c r="E12" s="42">
        <v>14329</v>
      </c>
      <c r="F12" s="42">
        <v>12295</v>
      </c>
      <c r="G12" s="42">
        <v>11116</v>
      </c>
      <c r="H12" s="42">
        <v>10846</v>
      </c>
      <c r="I12" s="42">
        <v>17777</v>
      </c>
      <c r="J12" s="42">
        <v>4653</v>
      </c>
      <c r="K12" s="38">
        <f t="shared" si="1"/>
        <v>132456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302657</v>
      </c>
      <c r="C13" s="42">
        <f>+C11-C12</f>
        <v>236276</v>
      </c>
      <c r="D13" s="42">
        <f>+D11-D12</f>
        <v>287009</v>
      </c>
      <c r="E13" s="42">
        <f aca="true" t="shared" si="3" ref="E13:J13">+E11-E12</f>
        <v>153665</v>
      </c>
      <c r="F13" s="42">
        <f t="shared" si="3"/>
        <v>207209</v>
      </c>
      <c r="G13" s="42">
        <f t="shared" si="3"/>
        <v>204451</v>
      </c>
      <c r="H13" s="42">
        <f t="shared" si="3"/>
        <v>241281</v>
      </c>
      <c r="I13" s="42">
        <f t="shared" si="3"/>
        <v>336023</v>
      </c>
      <c r="J13" s="42">
        <f t="shared" si="3"/>
        <v>107961</v>
      </c>
      <c r="K13" s="38">
        <f t="shared" si="1"/>
        <v>2076532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1.109229283900001</v>
      </c>
      <c r="C18" s="39">
        <v>1.175787346478084</v>
      </c>
      <c r="D18" s="39">
        <v>1.113058829348126</v>
      </c>
      <c r="E18" s="39">
        <v>1.432068418819248</v>
      </c>
      <c r="F18" s="39">
        <v>1.045542077350446</v>
      </c>
      <c r="G18" s="39">
        <v>1.16769308060348</v>
      </c>
      <c r="H18" s="39">
        <v>1.15494123814554</v>
      </c>
      <c r="I18" s="39">
        <v>1.115307418905825</v>
      </c>
      <c r="J18" s="39">
        <v>1.109095714116305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1762896.8300000003</v>
      </c>
      <c r="C20" s="36">
        <f aca="true" t="shared" si="4" ref="C20:J20">SUM(C21:C28)</f>
        <v>1632911.44</v>
      </c>
      <c r="D20" s="36">
        <f t="shared" si="4"/>
        <v>2057477.14</v>
      </c>
      <c r="E20" s="36">
        <f t="shared" si="4"/>
        <v>1264166.7500000002</v>
      </c>
      <c r="F20" s="36">
        <f t="shared" si="4"/>
        <v>1268263.3100000003</v>
      </c>
      <c r="G20" s="36">
        <f t="shared" si="4"/>
        <v>1362725.47</v>
      </c>
      <c r="H20" s="36">
        <f t="shared" si="4"/>
        <v>1253656.66</v>
      </c>
      <c r="I20" s="36">
        <f t="shared" si="4"/>
        <v>1777938.2999999998</v>
      </c>
      <c r="J20" s="36">
        <f t="shared" si="4"/>
        <v>620196.8799999999</v>
      </c>
      <c r="K20" s="36">
        <f aca="true" t="shared" si="5" ref="K20:K28">SUM(B20:J20)</f>
        <v>13000232.780000001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1534559.47</v>
      </c>
      <c r="C21" s="58">
        <f>ROUND((C15+C16)*C7,2)</f>
        <v>1341976.39</v>
      </c>
      <c r="D21" s="58">
        <f aca="true" t="shared" si="6" ref="D21:J21">ROUND((D15+D16)*D7,2)</f>
        <v>1784139.96</v>
      </c>
      <c r="E21" s="58">
        <f t="shared" si="6"/>
        <v>852215.23</v>
      </c>
      <c r="F21" s="58">
        <f t="shared" si="6"/>
        <v>1171598.08</v>
      </c>
      <c r="G21" s="58">
        <f t="shared" si="6"/>
        <v>1129821.23</v>
      </c>
      <c r="H21" s="58">
        <f t="shared" si="6"/>
        <v>1045125.21</v>
      </c>
      <c r="I21" s="58">
        <f t="shared" si="6"/>
        <v>1522904.92</v>
      </c>
      <c r="J21" s="58">
        <f t="shared" si="6"/>
        <v>538582.2</v>
      </c>
      <c r="K21" s="30">
        <f t="shared" si="5"/>
        <v>10920922.69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167618.83</v>
      </c>
      <c r="C22" s="30">
        <f t="shared" si="7"/>
        <v>235902.47</v>
      </c>
      <c r="D22" s="30">
        <f t="shared" si="7"/>
        <v>201712.78</v>
      </c>
      <c r="E22" s="30">
        <f t="shared" si="7"/>
        <v>368215.29</v>
      </c>
      <c r="F22" s="30">
        <f t="shared" si="7"/>
        <v>53357.01</v>
      </c>
      <c r="G22" s="30">
        <f t="shared" si="7"/>
        <v>189463.2</v>
      </c>
      <c r="H22" s="30">
        <f t="shared" si="7"/>
        <v>161932.99</v>
      </c>
      <c r="I22" s="30">
        <f t="shared" si="7"/>
        <v>175602.24</v>
      </c>
      <c r="J22" s="30">
        <f t="shared" si="7"/>
        <v>58757.01</v>
      </c>
      <c r="K22" s="30">
        <f t="shared" si="5"/>
        <v>1612561.8199999998</v>
      </c>
      <c r="L22"/>
      <c r="M22"/>
      <c r="N22"/>
    </row>
    <row r="23" spans="1:14" ht="16.5" customHeight="1">
      <c r="A23" s="18" t="s">
        <v>26</v>
      </c>
      <c r="B23" s="30">
        <v>56456.11</v>
      </c>
      <c r="C23" s="30">
        <v>49258.27</v>
      </c>
      <c r="D23" s="30">
        <v>63573.57</v>
      </c>
      <c r="E23" s="30">
        <v>38574.01</v>
      </c>
      <c r="F23" s="30">
        <v>39816.36</v>
      </c>
      <c r="G23" s="30">
        <v>39794.41</v>
      </c>
      <c r="H23" s="30">
        <v>41301.41</v>
      </c>
      <c r="I23" s="30">
        <v>73381.45</v>
      </c>
      <c r="J23" s="30">
        <v>20232.57</v>
      </c>
      <c r="K23" s="30">
        <f t="shared" si="5"/>
        <v>422388.16000000003</v>
      </c>
      <c r="L23"/>
      <c r="M23"/>
      <c r="N23"/>
    </row>
    <row r="24" spans="1:14" ht="16.5" customHeight="1">
      <c r="A24" s="18" t="s">
        <v>25</v>
      </c>
      <c r="B24" s="30">
        <v>1729.28</v>
      </c>
      <c r="C24" s="34">
        <v>3458.56</v>
      </c>
      <c r="D24" s="34">
        <v>5187.84</v>
      </c>
      <c r="E24" s="30">
        <v>3458.56</v>
      </c>
      <c r="F24" s="30">
        <v>1729.28</v>
      </c>
      <c r="G24" s="34">
        <v>1729.28</v>
      </c>
      <c r="H24" s="34">
        <v>3458.56</v>
      </c>
      <c r="I24" s="34">
        <v>3458.56</v>
      </c>
      <c r="J24" s="34">
        <v>1729.28</v>
      </c>
      <c r="K24" s="30">
        <f t="shared" si="5"/>
        <v>25939.2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1333.87</v>
      </c>
      <c r="C26" s="30">
        <v>1234.87</v>
      </c>
      <c r="D26" s="30">
        <v>1557.92</v>
      </c>
      <c r="E26" s="30">
        <v>956.11</v>
      </c>
      <c r="F26" s="30">
        <v>961.32</v>
      </c>
      <c r="G26" s="30">
        <v>1031.66</v>
      </c>
      <c r="H26" s="30">
        <v>948.3</v>
      </c>
      <c r="I26" s="30">
        <v>1346.89</v>
      </c>
      <c r="J26" s="30">
        <v>468.94</v>
      </c>
      <c r="K26" s="30">
        <f t="shared" si="5"/>
        <v>9839.88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859.18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6315.39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-130587.25</v>
      </c>
      <c r="C31" s="30">
        <f t="shared" si="8"/>
        <v>-89566.10999999999</v>
      </c>
      <c r="D31" s="30">
        <f t="shared" si="8"/>
        <v>-126610.63999999996</v>
      </c>
      <c r="E31" s="30">
        <f t="shared" si="8"/>
        <v>-102187.73999999999</v>
      </c>
      <c r="F31" s="30">
        <f t="shared" si="8"/>
        <v>-76010.37</v>
      </c>
      <c r="G31" s="30">
        <f t="shared" si="8"/>
        <v>-123853.27</v>
      </c>
      <c r="H31" s="30">
        <f t="shared" si="8"/>
        <v>-50691.12999999993</v>
      </c>
      <c r="I31" s="30">
        <f t="shared" si="8"/>
        <v>-115148.72</v>
      </c>
      <c r="J31" s="30">
        <f t="shared" si="8"/>
        <v>-33633.58</v>
      </c>
      <c r="K31" s="30">
        <f aca="true" t="shared" si="9" ref="K31:K39">SUM(B31:J31)</f>
        <v>-848288.8099999997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-118035.9</v>
      </c>
      <c r="C32" s="30">
        <f t="shared" si="10"/>
        <v>-81663.9</v>
      </c>
      <c r="D32" s="30">
        <f t="shared" si="10"/>
        <v>-92610.2</v>
      </c>
      <c r="E32" s="30">
        <f t="shared" si="10"/>
        <v>-96871.15</v>
      </c>
      <c r="F32" s="30">
        <f t="shared" si="10"/>
        <v>-58511.2</v>
      </c>
      <c r="G32" s="30">
        <f t="shared" si="10"/>
        <v>-98670.69</v>
      </c>
      <c r="H32" s="30">
        <f t="shared" si="10"/>
        <v>-41991.33</v>
      </c>
      <c r="I32" s="30">
        <f t="shared" si="10"/>
        <v>-105751.77</v>
      </c>
      <c r="J32" s="30">
        <f t="shared" si="10"/>
        <v>-24066.260000000002</v>
      </c>
      <c r="K32" s="30">
        <f t="shared" si="9"/>
        <v>-718172.4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-79490.4</v>
      </c>
      <c r="C33" s="30">
        <f t="shared" si="11"/>
        <v>-76463.2</v>
      </c>
      <c r="D33" s="30">
        <f t="shared" si="11"/>
        <v>-74782.4</v>
      </c>
      <c r="E33" s="30">
        <f t="shared" si="11"/>
        <v>-48686</v>
      </c>
      <c r="F33" s="30">
        <f t="shared" si="11"/>
        <v>-58511.2</v>
      </c>
      <c r="G33" s="30">
        <f t="shared" si="11"/>
        <v>-29436</v>
      </c>
      <c r="H33" s="30">
        <f t="shared" si="11"/>
        <v>-26787.2</v>
      </c>
      <c r="I33" s="30">
        <f t="shared" si="11"/>
        <v>-82024.8</v>
      </c>
      <c r="J33" s="30">
        <f t="shared" si="11"/>
        <v>-16746.4</v>
      </c>
      <c r="K33" s="30">
        <f t="shared" si="9"/>
        <v>-492927.60000000003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-38545.5</v>
      </c>
      <c r="C36" s="30">
        <v>-5200.7</v>
      </c>
      <c r="D36" s="30">
        <v>-17827.8</v>
      </c>
      <c r="E36" s="30">
        <v>-48185.15</v>
      </c>
      <c r="F36" s="26">
        <v>0</v>
      </c>
      <c r="G36" s="30">
        <v>-69234.69</v>
      </c>
      <c r="H36" s="30">
        <v>-15204.13</v>
      </c>
      <c r="I36" s="30">
        <v>-23726.97</v>
      </c>
      <c r="J36" s="30">
        <v>-7319.86</v>
      </c>
      <c r="K36" s="30">
        <f t="shared" si="9"/>
        <v>-225244.8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-12551.35</v>
      </c>
      <c r="C37" s="27">
        <f t="shared" si="12"/>
        <v>-7902.209999999999</v>
      </c>
      <c r="D37" s="27">
        <f t="shared" si="12"/>
        <v>-34000.43999999995</v>
      </c>
      <c r="E37" s="27">
        <f t="shared" si="12"/>
        <v>-5316.59</v>
      </c>
      <c r="F37" s="27">
        <f t="shared" si="12"/>
        <v>-17499.170000000002</v>
      </c>
      <c r="G37" s="27">
        <f t="shared" si="12"/>
        <v>-25182.58</v>
      </c>
      <c r="H37" s="27">
        <f t="shared" si="12"/>
        <v>-8699.799999999927</v>
      </c>
      <c r="I37" s="27">
        <f t="shared" si="12"/>
        <v>-9396.95</v>
      </c>
      <c r="J37" s="27">
        <f t="shared" si="12"/>
        <v>-9567.32</v>
      </c>
      <c r="K37" s="30">
        <f t="shared" si="9"/>
        <v>-130116.40999999989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-22382.27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-6479.63</v>
      </c>
      <c r="K38" s="30">
        <f t="shared" si="9"/>
        <v>-28861.9</v>
      </c>
      <c r="L38"/>
      <c r="M38"/>
      <c r="N38"/>
    </row>
    <row r="39" spans="1:14" ht="16.5" customHeight="1">
      <c r="A39" s="25" t="s">
        <v>16</v>
      </c>
      <c r="B39" s="27">
        <v>-5134.21</v>
      </c>
      <c r="C39" s="27">
        <v>-1035.56</v>
      </c>
      <c r="D39" s="27">
        <v>-2955.18</v>
      </c>
      <c r="E39" s="27">
        <v>0</v>
      </c>
      <c r="F39" s="27">
        <v>-12153.61</v>
      </c>
      <c r="G39" s="27">
        <v>-19445.88</v>
      </c>
      <c r="H39" s="27">
        <v>-3426.67</v>
      </c>
      <c r="I39" s="27">
        <v>-1907.37</v>
      </c>
      <c r="J39" s="27">
        <v>-480.1</v>
      </c>
      <c r="K39" s="30">
        <f t="shared" si="9"/>
        <v>-46538.58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-6866.65</v>
      </c>
      <c r="D47" s="17">
        <v>-8662.99</v>
      </c>
      <c r="E47" s="17">
        <v>-5316.59</v>
      </c>
      <c r="F47" s="17">
        <v>-5345.56</v>
      </c>
      <c r="G47" s="17">
        <v>-5736.7</v>
      </c>
      <c r="H47" s="17">
        <v>-5273.13</v>
      </c>
      <c r="I47" s="17">
        <v>-7489.58</v>
      </c>
      <c r="J47" s="17">
        <v>-2607.59</v>
      </c>
      <c r="K47" s="30">
        <f t="shared" si="13"/>
        <v>-54715.92999999999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1632309.5800000003</v>
      </c>
      <c r="C54" s="27">
        <f t="shared" si="15"/>
        <v>1543345.33</v>
      </c>
      <c r="D54" s="27">
        <f t="shared" si="15"/>
        <v>1930866.5</v>
      </c>
      <c r="E54" s="27">
        <f t="shared" si="15"/>
        <v>1161979.0100000002</v>
      </c>
      <c r="F54" s="27">
        <f t="shared" si="15"/>
        <v>1192252.9400000004</v>
      </c>
      <c r="G54" s="27">
        <f t="shared" si="15"/>
        <v>1238872.2</v>
      </c>
      <c r="H54" s="27">
        <f t="shared" si="15"/>
        <v>1202965.53</v>
      </c>
      <c r="I54" s="27">
        <f t="shared" si="15"/>
        <v>1662789.5799999998</v>
      </c>
      <c r="J54" s="27">
        <f t="shared" si="15"/>
        <v>586563.2999999999</v>
      </c>
      <c r="K54" s="20">
        <f>SUM(B54:J54)</f>
        <v>12151943.97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1632309.58</v>
      </c>
      <c r="C60" s="10">
        <f t="shared" si="17"/>
        <v>1543345.3285295512</v>
      </c>
      <c r="D60" s="10">
        <f t="shared" si="17"/>
        <v>1930866.4951849487</v>
      </c>
      <c r="E60" s="10">
        <f t="shared" si="17"/>
        <v>1161979.0069033783</v>
      </c>
      <c r="F60" s="10">
        <f t="shared" si="17"/>
        <v>1192252.9403238916</v>
      </c>
      <c r="G60" s="10">
        <f t="shared" si="17"/>
        <v>1238872.2025859812</v>
      </c>
      <c r="H60" s="10">
        <f t="shared" si="17"/>
        <v>1202965.5340069225</v>
      </c>
      <c r="I60" s="10">
        <f>SUM(I61:I73)</f>
        <v>1662789.58</v>
      </c>
      <c r="J60" s="10">
        <f t="shared" si="17"/>
        <v>586563.299710549</v>
      </c>
      <c r="K60" s="5">
        <f>SUM(K61:K73)</f>
        <v>12151943.967245223</v>
      </c>
      <c r="L60" s="9"/>
    </row>
    <row r="61" spans="1:12" ht="16.5" customHeight="1">
      <c r="A61" s="7" t="s">
        <v>56</v>
      </c>
      <c r="B61" s="8">
        <v>1426638.57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1426638.57</v>
      </c>
      <c r="L61"/>
    </row>
    <row r="62" spans="1:12" ht="16.5" customHeight="1">
      <c r="A62" s="7" t="s">
        <v>57</v>
      </c>
      <c r="B62" s="8">
        <v>205671.01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205671.01</v>
      </c>
      <c r="L62"/>
    </row>
    <row r="63" spans="1:12" ht="16.5" customHeight="1">
      <c r="A63" s="7" t="s">
        <v>4</v>
      </c>
      <c r="B63" s="6">
        <v>0</v>
      </c>
      <c r="C63" s="8">
        <v>1543345.3285295512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1543345.3285295512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1930866.4951849487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1930866.4951849487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1161979.0069033783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1161979.0069033783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1192252.9403238916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1192252.9403238916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1238872.2025859812</v>
      </c>
      <c r="H67" s="6">
        <v>0</v>
      </c>
      <c r="I67" s="6">
        <v>0</v>
      </c>
      <c r="J67" s="6">
        <v>0</v>
      </c>
      <c r="K67" s="5">
        <f t="shared" si="18"/>
        <v>1238872.2025859812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1202965.5340069225</v>
      </c>
      <c r="I68" s="6">
        <v>0</v>
      </c>
      <c r="J68" s="6">
        <v>0</v>
      </c>
      <c r="K68" s="5">
        <f t="shared" si="18"/>
        <v>1202965.5340069225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601430.99</v>
      </c>
      <c r="J70" s="6">
        <v>0</v>
      </c>
      <c r="K70" s="5">
        <f t="shared" si="18"/>
        <v>601430.99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1061358.59</v>
      </c>
      <c r="J71" s="6">
        <v>0</v>
      </c>
      <c r="K71" s="5">
        <f t="shared" si="18"/>
        <v>1061358.59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586563.299710549</v>
      </c>
      <c r="K72" s="5">
        <f t="shared" si="18"/>
        <v>586563.299710549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2023-04-06T18:52:49Z</dcterms:modified>
  <cp:category/>
  <cp:version/>
  <cp:contentType/>
  <cp:contentStatus/>
</cp:coreProperties>
</file>