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<sst xmlns="http://schemas.openxmlformats.org/spreadsheetml/2006/main" count="82" uniqueCount="81">
  <si>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</si>
  <si>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</si>
  <si>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</si>
  <si>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</si>
  <si>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</si>
  <si>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</si>
  <si>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</si>
  <si>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</si>
  <si>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</si>
  <si>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</si>
  <si>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</si>
  <si>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</si>
  <si>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</si>
  <si>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</si>
  <si>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</si>
  <si>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</si>
  <si>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</si>
  <si>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</si>
  <si>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</si>
  <si>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</si>
  <si>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</si>
  <si>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</si>
  <si>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</si>
  <si>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</si>
  <si>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</si>
  <si>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</si>
  <si>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</si>
  <si>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</si>
  <si>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</si>
  <si>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</si>
  <si>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</si>
  <si>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</si>
  <si>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</si>
  <si>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</si>
  <si>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</si>
  <si>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</si>
  <si>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</si>
  <si>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</si>
  <si>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</si>
  <si>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</si>
  <si>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</si>
  <si>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</si>
  <si>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</si>
  <si>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</si>
  <si>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</si>
  <si>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</si>
  <si>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</si>
  <si>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</si>
  <si>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</si>
  <si>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</si>
  <si>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</si>
  <si>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</si>
  <si>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</si>
  <si>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</si>
  <si>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</si>
  <si>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</si>
  <si>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</si>
  <si>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</si>
  <si>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</si>
  <si>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</si>
  <si>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</si>
  <si>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</si>
  <si>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</si>
  <si>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</si>
  <si>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</si>
  <si>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</si>
  <si>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</si>
  <si>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</si>
  <si>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</si>
  <si>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</si>
  <si>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</si>
  <si>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</si>
  <si>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</si>
  <si>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</si>
  <si>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</si>
  <si>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</si>
  <si>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</si>
  <si>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</si>
  <si>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</si>
  <si>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</si>
  <si>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30/03/23 - VENCIMENTO 06/04/23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</si>
</sst>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349771</v>
      </c>
      <c r="C7" s="46">
        <f aca="true" t="shared" si="0" ref="C7:J7">+C8+C11</f>
        <v>284257</v>
      </c>
      <c r="D7" s="46">
        <f t="shared" si="0"/>
        <v>340151</v>
      </c>
      <c r="E7" s="46">
        <f t="shared" si="0"/>
        <v>189687</v>
      </c>
      <c r="F7" s="46">
        <f t="shared" si="0"/>
        <v>248443</v>
      </c>
      <c r="G7" s="46">
        <f t="shared" si="0"/>
        <v>234409</v>
      </c>
      <c r="H7" s="46">
        <f t="shared" si="0"/>
        <v>267157</v>
      </c>
      <c r="I7" s="46">
        <f t="shared" si="0"/>
        <v>388773</v>
      </c>
      <c r="J7" s="46">
        <f t="shared" si="0"/>
        <v>124101</v>
      </c>
      <c r="K7" s="38">
        <f aca="true" t="shared" si="1" ref="K7:K13">SUM(B7:J7)</f>
        <v>2426749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17668</v>
      </c>
      <c r="C8" s="44">
        <f t="shared" si="2"/>
        <v>17721</v>
      </c>
      <c r="D8" s="44">
        <f t="shared" si="2"/>
        <v>16675</v>
      </c>
      <c r="E8" s="44">
        <f t="shared" si="2"/>
        <v>11710</v>
      </c>
      <c r="F8" s="44">
        <f t="shared" si="2"/>
        <v>13547</v>
      </c>
      <c r="G8" s="44">
        <f t="shared" si="2"/>
        <v>6682</v>
      </c>
      <c r="H8" s="44">
        <f t="shared" si="2"/>
        <v>5741</v>
      </c>
      <c r="I8" s="44">
        <f t="shared" si="2"/>
        <v>18814</v>
      </c>
      <c r="J8" s="44">
        <f t="shared" si="2"/>
        <v>4178</v>
      </c>
      <c r="K8" s="38">
        <f t="shared" si="1"/>
        <v>112736</v>
      </c>
      <c r="L8"/>
      <c r="M8"/>
      <c r="N8"/>
    </row>
    <row r="9" spans="1:14" ht="16.5" customHeight="1">
      <c r="A9" s="22" t="s">
        <v>32</v>
      </c>
      <c r="B9" s="44">
        <v>17613</v>
      </c>
      <c r="C9" s="44">
        <v>17713</v>
      </c>
      <c r="D9" s="44">
        <v>16671</v>
      </c>
      <c r="E9" s="44">
        <v>11554</v>
      </c>
      <c r="F9" s="44">
        <v>13534</v>
      </c>
      <c r="G9" s="44">
        <v>6681</v>
      </c>
      <c r="H9" s="44">
        <v>5741</v>
      </c>
      <c r="I9" s="44">
        <v>18772</v>
      </c>
      <c r="J9" s="44">
        <v>4178</v>
      </c>
      <c r="K9" s="38">
        <f t="shared" si="1"/>
        <v>112457</v>
      </c>
      <c r="L9"/>
      <c r="M9"/>
      <c r="N9"/>
    </row>
    <row r="10" spans="1:14" ht="16.5" customHeight="1">
      <c r="A10" s="22" t="s">
        <v>31</v>
      </c>
      <c r="B10" s="44">
        <v>55</v>
      </c>
      <c r="C10" s="44">
        <v>8</v>
      </c>
      <c r="D10" s="44">
        <v>4</v>
      </c>
      <c r="E10" s="44">
        <v>156</v>
      </c>
      <c r="F10" s="44">
        <v>13</v>
      </c>
      <c r="G10" s="44">
        <v>1</v>
      </c>
      <c r="H10" s="44">
        <v>0</v>
      </c>
      <c r="I10" s="44">
        <v>42</v>
      </c>
      <c r="J10" s="44">
        <v>0</v>
      </c>
      <c r="K10" s="38">
        <f t="shared" si="1"/>
        <v>279</v>
      </c>
      <c r="L10"/>
      <c r="M10"/>
      <c r="N10"/>
    </row>
    <row r="11" spans="1:14" ht="16.5" customHeight="1">
      <c r="A11" s="43" t="s">
        <v>67</v>
      </c>
      <c r="B11" s="42">
        <v>332103</v>
      </c>
      <c r="C11" s="42">
        <v>266536</v>
      </c>
      <c r="D11" s="42">
        <v>323476</v>
      </c>
      <c r="E11" s="42">
        <v>177977</v>
      </c>
      <c r="F11" s="42">
        <v>234896</v>
      </c>
      <c r="G11" s="42">
        <v>227727</v>
      </c>
      <c r="H11" s="42">
        <v>261416</v>
      </c>
      <c r="I11" s="42">
        <v>369959</v>
      </c>
      <c r="J11" s="42">
        <v>119923</v>
      </c>
      <c r="K11" s="38">
        <f t="shared" si="1"/>
        <v>2314013</v>
      </c>
      <c r="L11" s="59"/>
      <c r="M11" s="59"/>
      <c r="N11" s="59"/>
    </row>
    <row r="12" spans="1:14" ht="16.5" customHeight="1">
      <c r="A12" s="22" t="s">
        <v>79</v>
      </c>
      <c r="B12" s="42">
        <v>21011</v>
      </c>
      <c r="C12" s="42">
        <v>18407</v>
      </c>
      <c r="D12" s="42">
        <v>22174</v>
      </c>
      <c r="E12" s="42">
        <v>15388</v>
      </c>
      <c r="F12" s="42">
        <v>13006</v>
      </c>
      <c r="G12" s="42">
        <v>11970</v>
      </c>
      <c r="H12" s="42">
        <v>11634</v>
      </c>
      <c r="I12" s="42">
        <v>18057</v>
      </c>
      <c r="J12" s="42">
        <v>4892</v>
      </c>
      <c r="K12" s="38">
        <f t="shared" si="1"/>
        <v>136539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311092</v>
      </c>
      <c r="C13" s="42">
        <f>+C11-C12</f>
        <v>248129</v>
      </c>
      <c r="D13" s="42">
        <f>+D11-D12</f>
        <v>301302</v>
      </c>
      <c r="E13" s="42">
        <f aca="true" t="shared" si="3" ref="E13:J13">+E11-E12</f>
        <v>162589</v>
      </c>
      <c r="F13" s="42">
        <f t="shared" si="3"/>
        <v>221890</v>
      </c>
      <c r="G13" s="42">
        <f t="shared" si="3"/>
        <v>215757</v>
      </c>
      <c r="H13" s="42">
        <f t="shared" si="3"/>
        <v>249782</v>
      </c>
      <c r="I13" s="42">
        <f t="shared" si="3"/>
        <v>351902</v>
      </c>
      <c r="J13" s="42">
        <f t="shared" si="3"/>
        <v>115031</v>
      </c>
      <c r="K13" s="38">
        <f t="shared" si="1"/>
        <v>2177474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1.091151361403039</v>
      </c>
      <c r="C18" s="39">
        <v>1.151638326335458</v>
      </c>
      <c r="D18" s="39">
        <v>1.077102388040608</v>
      </c>
      <c r="E18" s="39">
        <v>1.37172126917799</v>
      </c>
      <c r="F18" s="39">
        <v>0.988582316276883</v>
      </c>
      <c r="G18" s="39">
        <v>1.121082731868255</v>
      </c>
      <c r="H18" s="39">
        <v>1.123794210195199</v>
      </c>
      <c r="I18" s="39">
        <v>1.071022804741912</v>
      </c>
      <c r="J18" s="39">
        <v>1.050077139300608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1774697.2</v>
      </c>
      <c r="C20" s="36">
        <f aca="true" t="shared" si="4" ref="C20:J20">SUM(C21:C28)</f>
        <v>1670917.0200000003</v>
      </c>
      <c r="D20" s="36">
        <f t="shared" si="4"/>
        <v>2074956.5099999998</v>
      </c>
      <c r="E20" s="36">
        <f t="shared" si="4"/>
        <v>1282842.6200000003</v>
      </c>
      <c r="F20" s="36">
        <f t="shared" si="4"/>
        <v>1280000.7800000003</v>
      </c>
      <c r="G20" s="36">
        <f t="shared" si="4"/>
        <v>1380449.2300000002</v>
      </c>
      <c r="H20" s="36">
        <f t="shared" si="4"/>
        <v>1262292.97</v>
      </c>
      <c r="I20" s="36">
        <f t="shared" si="4"/>
        <v>1781313.6099999999</v>
      </c>
      <c r="J20" s="36">
        <f t="shared" si="4"/>
        <v>625818.74</v>
      </c>
      <c r="K20" s="36">
        <f aca="true" t="shared" si="5" ref="K20:K28">SUM(B20:J20)</f>
        <v>13133288.680000002</v>
      </c>
      <c r="L20"/>
      <c r="M20"/>
      <c r="N20"/>
    </row>
    <row r="21" spans="1:14" ht="16.5" customHeight="1">
      <c r="A21" s="35" t="s">
        <v>28</v>
      </c>
      <c r="B21" s="58">
        <f>ROUND((B15+B16)*B7,2)</f>
        <v>1570856.54</v>
      </c>
      <c r="C21" s="58">
        <f>ROUND((C15+C16)*C7,2)</f>
        <v>1402495.61</v>
      </c>
      <c r="D21" s="58">
        <f aca="true" t="shared" si="6" ref="D21:J21">ROUND((D15+D16)*D7,2)</f>
        <v>1860455.89</v>
      </c>
      <c r="E21" s="58">
        <f t="shared" si="6"/>
        <v>902037.56</v>
      </c>
      <c r="F21" s="58">
        <f t="shared" si="6"/>
        <v>1250264.55</v>
      </c>
      <c r="G21" s="58">
        <f t="shared" si="6"/>
        <v>1191594.71</v>
      </c>
      <c r="H21" s="58">
        <f t="shared" si="6"/>
        <v>1081317.96</v>
      </c>
      <c r="I21" s="58">
        <f t="shared" si="6"/>
        <v>1589498.41</v>
      </c>
      <c r="J21" s="58">
        <f t="shared" si="6"/>
        <v>574116.05</v>
      </c>
      <c r="K21" s="30">
        <f t="shared" si="5"/>
        <v>11422637.280000001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143185.71</v>
      </c>
      <c r="C22" s="30">
        <f t="shared" si="7"/>
        <v>212672.09</v>
      </c>
      <c r="D22" s="30">
        <f t="shared" si="7"/>
        <v>143445.59</v>
      </c>
      <c r="E22" s="30">
        <f t="shared" si="7"/>
        <v>335306.55</v>
      </c>
      <c r="F22" s="30">
        <f t="shared" si="7"/>
        <v>-14275.13</v>
      </c>
      <c r="G22" s="30">
        <f t="shared" si="7"/>
        <v>144281.54</v>
      </c>
      <c r="H22" s="30">
        <f t="shared" si="7"/>
        <v>133860.9</v>
      </c>
      <c r="I22" s="30">
        <f t="shared" si="7"/>
        <v>112890.64</v>
      </c>
      <c r="J22" s="30">
        <f t="shared" si="7"/>
        <v>28750.09</v>
      </c>
      <c r="K22" s="30">
        <f t="shared" si="5"/>
        <v>1240117.98</v>
      </c>
      <c r="L22"/>
      <c r="M22"/>
      <c r="N22"/>
    </row>
    <row r="23" spans="1:14" ht="16.5" customHeight="1">
      <c r="A23" s="18" t="s">
        <v>26</v>
      </c>
      <c r="B23" s="30">
        <v>56394.99</v>
      </c>
      <c r="C23" s="30">
        <v>49956.47</v>
      </c>
      <c r="D23" s="30">
        <v>63003.75</v>
      </c>
      <c r="E23" s="30">
        <v>40330.78</v>
      </c>
      <c r="F23" s="30">
        <v>40519.35</v>
      </c>
      <c r="G23" s="30">
        <v>40920.99</v>
      </c>
      <c r="H23" s="30">
        <v>41816.76</v>
      </c>
      <c r="I23" s="30">
        <v>72884.99</v>
      </c>
      <c r="J23" s="30">
        <v>20327.35</v>
      </c>
      <c r="K23" s="30">
        <f t="shared" si="5"/>
        <v>426155.43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1331.26</v>
      </c>
      <c r="C26" s="30">
        <v>1253.11</v>
      </c>
      <c r="D26" s="30">
        <v>1557.92</v>
      </c>
      <c r="E26" s="30">
        <v>961.32</v>
      </c>
      <c r="F26" s="30">
        <v>961.32</v>
      </c>
      <c r="G26" s="30">
        <v>1036.87</v>
      </c>
      <c r="H26" s="30">
        <v>948.3</v>
      </c>
      <c r="I26" s="30">
        <v>1336.47</v>
      </c>
      <c r="J26" s="30">
        <v>468.94</v>
      </c>
      <c r="K26" s="30">
        <f t="shared" si="5"/>
        <v>9855.51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859.18</v>
      </c>
      <c r="C28" s="30">
        <v>790.68</v>
      </c>
      <c r="D28" s="30">
        <v>961.94</v>
      </c>
      <c r="E28" s="30">
        <v>548</v>
      </c>
      <c r="F28" s="30">
        <v>574.94</v>
      </c>
      <c r="G28" s="30">
        <v>655.11</v>
      </c>
      <c r="H28" s="30">
        <v>662.04</v>
      </c>
      <c r="I28" s="30">
        <v>949.78</v>
      </c>
      <c r="J28" s="30">
        <v>313.72</v>
      </c>
      <c r="K28" s="30">
        <f t="shared" si="5"/>
        <v>6315.39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-127998.89</v>
      </c>
      <c r="C31" s="30">
        <f t="shared" si="8"/>
        <v>-90657.06</v>
      </c>
      <c r="D31" s="30">
        <f t="shared" si="8"/>
        <v>-122387.83999999994</v>
      </c>
      <c r="E31" s="30">
        <f t="shared" si="8"/>
        <v>-110050.42</v>
      </c>
      <c r="F31" s="30">
        <f t="shared" si="8"/>
        <v>-64895.159999999996</v>
      </c>
      <c r="G31" s="30">
        <f t="shared" si="8"/>
        <v>-111140.7</v>
      </c>
      <c r="H31" s="30">
        <f t="shared" si="8"/>
        <v>-47901.74</v>
      </c>
      <c r="I31" s="30">
        <f t="shared" si="8"/>
        <v>-117132.56000000001</v>
      </c>
      <c r="J31" s="30">
        <f t="shared" si="8"/>
        <v>-35832.12</v>
      </c>
      <c r="K31" s="30">
        <f aca="true" t="shared" si="9" ref="K31:K39">SUM(B31:J31)</f>
        <v>-827996.4899999999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-120596.23</v>
      </c>
      <c r="C32" s="30">
        <f t="shared" si="10"/>
        <v>-83689</v>
      </c>
      <c r="D32" s="30">
        <f t="shared" si="10"/>
        <v>-91342.4</v>
      </c>
      <c r="E32" s="30">
        <f t="shared" si="10"/>
        <v>-104704.86</v>
      </c>
      <c r="F32" s="30">
        <f t="shared" si="10"/>
        <v>-59549.6</v>
      </c>
      <c r="G32" s="30">
        <f t="shared" si="10"/>
        <v>-105375.03</v>
      </c>
      <c r="H32" s="30">
        <f t="shared" si="10"/>
        <v>-42628.61</v>
      </c>
      <c r="I32" s="30">
        <f t="shared" si="10"/>
        <v>-109700.93000000001</v>
      </c>
      <c r="J32" s="30">
        <f t="shared" si="10"/>
        <v>-26744.93</v>
      </c>
      <c r="K32" s="30">
        <f t="shared" si="9"/>
        <v>-744331.5900000001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-77497.2</v>
      </c>
      <c r="C33" s="30">
        <f t="shared" si="11"/>
        <v>-77937.2</v>
      </c>
      <c r="D33" s="30">
        <f t="shared" si="11"/>
        <v>-73352.4</v>
      </c>
      <c r="E33" s="30">
        <f t="shared" si="11"/>
        <v>-50837.6</v>
      </c>
      <c r="F33" s="30">
        <f t="shared" si="11"/>
        <v>-59549.6</v>
      </c>
      <c r="G33" s="30">
        <f t="shared" si="11"/>
        <v>-29396.4</v>
      </c>
      <c r="H33" s="30">
        <f t="shared" si="11"/>
        <v>-25260.4</v>
      </c>
      <c r="I33" s="30">
        <f t="shared" si="11"/>
        <v>-82596.8</v>
      </c>
      <c r="J33" s="30">
        <f t="shared" si="11"/>
        <v>-18383.2</v>
      </c>
      <c r="K33" s="30">
        <f t="shared" si="9"/>
        <v>-494810.8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-43099.03</v>
      </c>
      <c r="C36" s="30">
        <v>-5751.8</v>
      </c>
      <c r="D36" s="30">
        <v>-17990</v>
      </c>
      <c r="E36" s="30">
        <v>-53867.26</v>
      </c>
      <c r="F36" s="26">
        <v>0</v>
      </c>
      <c r="G36" s="30">
        <v>-75978.63</v>
      </c>
      <c r="H36" s="30">
        <v>-17368.21</v>
      </c>
      <c r="I36" s="30">
        <v>-27104.13</v>
      </c>
      <c r="J36" s="30">
        <v>-8361.73</v>
      </c>
      <c r="K36" s="30">
        <f t="shared" si="9"/>
        <v>-249520.79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-7402.66</v>
      </c>
      <c r="C37" s="27">
        <f t="shared" si="12"/>
        <v>-6968.06</v>
      </c>
      <c r="D37" s="27">
        <f t="shared" si="12"/>
        <v>-31045.43999999995</v>
      </c>
      <c r="E37" s="27">
        <f t="shared" si="12"/>
        <v>-5345.56</v>
      </c>
      <c r="F37" s="27">
        <f t="shared" si="12"/>
        <v>-5345.56</v>
      </c>
      <c r="G37" s="27">
        <f t="shared" si="12"/>
        <v>-5765.67</v>
      </c>
      <c r="H37" s="27">
        <f t="shared" si="12"/>
        <v>-5273.13</v>
      </c>
      <c r="I37" s="27">
        <f t="shared" si="12"/>
        <v>-7431.63</v>
      </c>
      <c r="J37" s="27">
        <f t="shared" si="12"/>
        <v>-9087.19</v>
      </c>
      <c r="K37" s="30">
        <f t="shared" si="9"/>
        <v>-83664.89999999995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-7402.66</v>
      </c>
      <c r="C47" s="17">
        <v>-6968.06</v>
      </c>
      <c r="D47" s="17">
        <v>-8662.99</v>
      </c>
      <c r="E47" s="17">
        <v>-5345.56</v>
      </c>
      <c r="F47" s="17">
        <v>-5345.56</v>
      </c>
      <c r="G47" s="17">
        <v>-5765.67</v>
      </c>
      <c r="H47" s="17">
        <v>-5273.13</v>
      </c>
      <c r="I47" s="17">
        <v>-7431.63</v>
      </c>
      <c r="J47" s="17">
        <v>-2607.59</v>
      </c>
      <c r="K47" s="30">
        <f t="shared" si="13"/>
        <v>-54802.84999999999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1646698.31</v>
      </c>
      <c r="C54" s="27">
        <f t="shared" si="15"/>
        <v>1580259.9600000002</v>
      </c>
      <c r="D54" s="27">
        <f t="shared" si="15"/>
        <v>1952568.67</v>
      </c>
      <c r="E54" s="27">
        <f t="shared" si="15"/>
        <v>1172792.2000000004</v>
      </c>
      <c r="F54" s="27">
        <f t="shared" si="15"/>
        <v>1215105.6200000003</v>
      </c>
      <c r="G54" s="27">
        <f t="shared" si="15"/>
        <v>1269308.5300000003</v>
      </c>
      <c r="H54" s="27">
        <f t="shared" si="15"/>
        <v>1214391.23</v>
      </c>
      <c r="I54" s="27">
        <f t="shared" si="15"/>
        <v>1664181.0499999998</v>
      </c>
      <c r="J54" s="27">
        <f t="shared" si="15"/>
        <v>589986.62</v>
      </c>
      <c r="K54" s="20">
        <f>SUM(B54:J54)</f>
        <v>12305292.19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1646698.32</v>
      </c>
      <c r="C60" s="10">
        <f t="shared" si="17"/>
        <v>1580259.9569434982</v>
      </c>
      <c r="D60" s="10">
        <f t="shared" si="17"/>
        <v>1952568.6718876648</v>
      </c>
      <c r="E60" s="10">
        <f t="shared" si="17"/>
        <v>1172792.1965790673</v>
      </c>
      <c r="F60" s="10">
        <f t="shared" si="17"/>
        <v>1215105.6247017507</v>
      </c>
      <c r="G60" s="10">
        <f t="shared" si="17"/>
        <v>1269308.5326852296</v>
      </c>
      <c r="H60" s="10">
        <f t="shared" si="17"/>
        <v>1214391.2327251434</v>
      </c>
      <c r="I60" s="10">
        <f>SUM(I61:I73)</f>
        <v>1664181.04</v>
      </c>
      <c r="J60" s="10">
        <f t="shared" si="17"/>
        <v>589986.6194102159</v>
      </c>
      <c r="K60" s="5">
        <f>SUM(K61:K73)</f>
        <v>12305292.194932569</v>
      </c>
      <c r="L60" s="9"/>
    </row>
    <row r="61" spans="1:12" ht="16.5" customHeight="1">
      <c r="A61" s="7" t="s">
        <v>56</v>
      </c>
      <c r="B61" s="8">
        <v>1438884.99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1438884.99</v>
      </c>
      <c r="L61"/>
    </row>
    <row r="62" spans="1:12" ht="16.5" customHeight="1">
      <c r="A62" s="7" t="s">
        <v>57</v>
      </c>
      <c r="B62" s="8">
        <v>207813.33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207813.33</v>
      </c>
      <c r="L62"/>
    </row>
    <row r="63" spans="1:12" ht="16.5" customHeight="1">
      <c r="A63" s="7" t="s">
        <v>4</v>
      </c>
      <c r="B63" s="6">
        <v>0</v>
      </c>
      <c r="C63" s="8">
        <v>1580259.9569434982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1580259.9569434982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1952568.6718876648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1952568.6718876648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1172792.1965790673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1172792.1965790673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1215105.6247017507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1215105.6247017507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1269308.5326852296</v>
      </c>
      <c r="H67" s="6">
        <v>0</v>
      </c>
      <c r="I67" s="6">
        <v>0</v>
      </c>
      <c r="J67" s="6">
        <v>0</v>
      </c>
      <c r="K67" s="5">
        <f t="shared" si="18"/>
        <v>1269308.5326852296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1214391.2327251434</v>
      </c>
      <c r="I68" s="6">
        <v>0</v>
      </c>
      <c r="J68" s="6">
        <v>0</v>
      </c>
      <c r="K68" s="5">
        <f t="shared" si="18"/>
        <v>1214391.2327251434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606427.57</v>
      </c>
      <c r="J70" s="6">
        <v>0</v>
      </c>
      <c r="K70" s="5">
        <f t="shared" si="18"/>
        <v>606427.57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1057753.47</v>
      </c>
      <c r="J71" s="6">
        <v>0</v>
      </c>
      <c r="K71" s="5">
        <f t="shared" si="18"/>
        <v>1057753.47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589986.6194102159</v>
      </c>
      <c r="K72" s="5">
        <f t="shared" si="18"/>
        <v>589986.6194102159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2023-04-05T15:44:44Z</dcterms:modified>
  <cp:category/>
  <cp:version/>
  <cp:contentType/>
  <cp:contentStatus/>
</cp:coreProperties>
</file>