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<sst xmlns="http://schemas.openxmlformats.org/spreadsheetml/2006/main" count="82" uniqueCount="81">
  <si>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</si>
  <si>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</si>
  <si>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</si>
  <si>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</si>
  <si>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</si>
  <si>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</si>
  <si>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</si>
  <si>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</si>
  <si>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</si>
  <si>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</si>
  <si>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</si>
  <si>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</si>
  <si>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</si>
  <si>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</si>
  <si>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</si>
  <si>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</si>
  <si>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</si>
  <si>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</si>
  <si>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</si>
  <si>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</si>
  <si>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</si>
  <si>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</si>
  <si>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</si>
  <si>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</si>
  <si>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</si>
  <si>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</si>
  <si>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</si>
  <si>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</si>
  <si>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</si>
  <si>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</si>
  <si>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</si>
  <si>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</si>
  <si>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</si>
  <si>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</si>
  <si>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</si>
  <si>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</si>
  <si>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</si>
  <si>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</si>
  <si>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</si>
  <si>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</si>
  <si>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</si>
  <si>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</si>
  <si>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</si>
  <si>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</si>
  <si>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</si>
  <si>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</si>
  <si>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</si>
  <si>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</si>
  <si>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</si>
  <si>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</si>
  <si>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</si>
  <si>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</si>
  <si>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</si>
  <si>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</si>
  <si>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</si>
  <si>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</si>
  <si>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</si>
  <si>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</si>
  <si>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</si>
  <si>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</si>
  <si>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</si>
  <si>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</si>
  <si>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</si>
  <si>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</si>
  <si>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</si>
  <si>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</si>
  <si>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</si>
  <si>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</si>
  <si>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</si>
  <si>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</si>
  <si>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</si>
  <si>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</si>
  <si>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</si>
  <si>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</si>
  <si>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</si>
  <si>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</si>
  <si>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</si>
  <si>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</si>
  <si>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</si>
  <si>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</si>
  <si>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29/03/23 - VENCIMENTO 05/04/23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</si>
</sst>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346828</v>
      </c>
      <c r="C7" s="46">
        <f aca="true" t="shared" si="0" ref="C7:J7">+C8+C11</f>
        <v>282036</v>
      </c>
      <c r="D7" s="46">
        <f t="shared" si="0"/>
        <v>339270</v>
      </c>
      <c r="E7" s="46">
        <f t="shared" si="0"/>
        <v>189497</v>
      </c>
      <c r="F7" s="46">
        <f t="shared" si="0"/>
        <v>244614</v>
      </c>
      <c r="G7" s="46">
        <f t="shared" si="0"/>
        <v>232280</v>
      </c>
      <c r="H7" s="46">
        <f t="shared" si="0"/>
        <v>247152</v>
      </c>
      <c r="I7" s="46">
        <f t="shared" si="0"/>
        <v>383055</v>
      </c>
      <c r="J7" s="46">
        <f t="shared" si="0"/>
        <v>124816</v>
      </c>
      <c r="K7" s="38">
        <f aca="true" t="shared" si="1" ref="K7:K13">SUM(B7:J7)</f>
        <v>2389548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17270</v>
      </c>
      <c r="C8" s="44">
        <f t="shared" si="2"/>
        <v>17240</v>
      </c>
      <c r="D8" s="44">
        <f t="shared" si="2"/>
        <v>15999</v>
      </c>
      <c r="E8" s="44">
        <f t="shared" si="2"/>
        <v>11500</v>
      </c>
      <c r="F8" s="44">
        <f t="shared" si="2"/>
        <v>13034</v>
      </c>
      <c r="G8" s="44">
        <f t="shared" si="2"/>
        <v>6625</v>
      </c>
      <c r="H8" s="44">
        <f t="shared" si="2"/>
        <v>5410</v>
      </c>
      <c r="I8" s="44">
        <f t="shared" si="2"/>
        <v>18022</v>
      </c>
      <c r="J8" s="44">
        <f t="shared" si="2"/>
        <v>4015</v>
      </c>
      <c r="K8" s="38">
        <f t="shared" si="1"/>
        <v>109115</v>
      </c>
      <c r="L8"/>
      <c r="M8"/>
      <c r="N8"/>
    </row>
    <row r="9" spans="1:14" ht="16.5" customHeight="1">
      <c r="A9" s="22" t="s">
        <v>32</v>
      </c>
      <c r="B9" s="44">
        <v>17186</v>
      </c>
      <c r="C9" s="44">
        <v>17234</v>
      </c>
      <c r="D9" s="44">
        <v>15991</v>
      </c>
      <c r="E9" s="44">
        <v>11359</v>
      </c>
      <c r="F9" s="44">
        <v>13025</v>
      </c>
      <c r="G9" s="44">
        <v>6624</v>
      </c>
      <c r="H9" s="44">
        <v>5410</v>
      </c>
      <c r="I9" s="44">
        <v>17983</v>
      </c>
      <c r="J9" s="44">
        <v>4015</v>
      </c>
      <c r="K9" s="38">
        <f t="shared" si="1"/>
        <v>108827</v>
      </c>
      <c r="L9"/>
      <c r="M9"/>
      <c r="N9"/>
    </row>
    <row r="10" spans="1:14" ht="16.5" customHeight="1">
      <c r="A10" s="22" t="s">
        <v>31</v>
      </c>
      <c r="B10" s="44">
        <v>84</v>
      </c>
      <c r="C10" s="44">
        <v>6</v>
      </c>
      <c r="D10" s="44">
        <v>8</v>
      </c>
      <c r="E10" s="44">
        <v>141</v>
      </c>
      <c r="F10" s="44">
        <v>9</v>
      </c>
      <c r="G10" s="44">
        <v>1</v>
      </c>
      <c r="H10" s="44">
        <v>0</v>
      </c>
      <c r="I10" s="44">
        <v>39</v>
      </c>
      <c r="J10" s="44">
        <v>0</v>
      </c>
      <c r="K10" s="38">
        <f t="shared" si="1"/>
        <v>288</v>
      </c>
      <c r="L10"/>
      <c r="M10"/>
      <c r="N10"/>
    </row>
    <row r="11" spans="1:14" ht="16.5" customHeight="1">
      <c r="A11" s="43" t="s">
        <v>67</v>
      </c>
      <c r="B11" s="42">
        <v>329558</v>
      </c>
      <c r="C11" s="42">
        <v>264796</v>
      </c>
      <c r="D11" s="42">
        <v>323271</v>
      </c>
      <c r="E11" s="42">
        <v>177997</v>
      </c>
      <c r="F11" s="42">
        <v>231580</v>
      </c>
      <c r="G11" s="42">
        <v>225655</v>
      </c>
      <c r="H11" s="42">
        <v>241742</v>
      </c>
      <c r="I11" s="42">
        <v>365033</v>
      </c>
      <c r="J11" s="42">
        <v>120801</v>
      </c>
      <c r="K11" s="38">
        <f t="shared" si="1"/>
        <v>2280433</v>
      </c>
      <c r="L11" s="59"/>
      <c r="M11" s="59"/>
      <c r="N11" s="59"/>
    </row>
    <row r="12" spans="1:14" ht="16.5" customHeight="1">
      <c r="A12" s="22" t="s">
        <v>79</v>
      </c>
      <c r="B12" s="42">
        <v>20908</v>
      </c>
      <c r="C12" s="42">
        <v>18570</v>
      </c>
      <c r="D12" s="42">
        <v>23063</v>
      </c>
      <c r="E12" s="42">
        <v>15662</v>
      </c>
      <c r="F12" s="42">
        <v>13149</v>
      </c>
      <c r="G12" s="42">
        <v>12102</v>
      </c>
      <c r="H12" s="42">
        <v>11363</v>
      </c>
      <c r="I12" s="42">
        <v>18019</v>
      </c>
      <c r="J12" s="42">
        <v>5011</v>
      </c>
      <c r="K12" s="38">
        <f t="shared" si="1"/>
        <v>137847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308650</v>
      </c>
      <c r="C13" s="42">
        <f>+C11-C12</f>
        <v>246226</v>
      </c>
      <c r="D13" s="42">
        <f>+D11-D12</f>
        <v>300208</v>
      </c>
      <c r="E13" s="42">
        <f aca="true" t="shared" si="3" ref="E13:J13">+E11-E12</f>
        <v>162335</v>
      </c>
      <c r="F13" s="42">
        <f t="shared" si="3"/>
        <v>218431</v>
      </c>
      <c r="G13" s="42">
        <f t="shared" si="3"/>
        <v>213553</v>
      </c>
      <c r="H13" s="42">
        <f t="shared" si="3"/>
        <v>230379</v>
      </c>
      <c r="I13" s="42">
        <f t="shared" si="3"/>
        <v>347014</v>
      </c>
      <c r="J13" s="42">
        <f t="shared" si="3"/>
        <v>115790</v>
      </c>
      <c r="K13" s="38">
        <f t="shared" si="1"/>
        <v>2142586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1.104517901713679</v>
      </c>
      <c r="C18" s="39">
        <v>1.157596061384201</v>
      </c>
      <c r="D18" s="39">
        <v>1.085920859034838</v>
      </c>
      <c r="E18" s="39">
        <v>1.376324662646401</v>
      </c>
      <c r="F18" s="39">
        <v>1.002020298666635</v>
      </c>
      <c r="G18" s="39">
        <v>1.131976277222939</v>
      </c>
      <c r="H18" s="39">
        <v>1.191148462430901</v>
      </c>
      <c r="I18" s="39">
        <v>1.083685311186804</v>
      </c>
      <c r="J18" s="39">
        <v>1.046512470185688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1781738.3699999999</v>
      </c>
      <c r="C20" s="36">
        <f aca="true" t="shared" si="4" ref="C20:J20">SUM(C21:C28)</f>
        <v>1666594.55</v>
      </c>
      <c r="D20" s="36">
        <f t="shared" si="4"/>
        <v>2086002.13</v>
      </c>
      <c r="E20" s="36">
        <f t="shared" si="4"/>
        <v>1284980.2300000002</v>
      </c>
      <c r="F20" s="36">
        <f t="shared" si="4"/>
        <v>1276790.39</v>
      </c>
      <c r="G20" s="36">
        <f t="shared" si="4"/>
        <v>1381710.57</v>
      </c>
      <c r="H20" s="36">
        <f t="shared" si="4"/>
        <v>1238288.15</v>
      </c>
      <c r="I20" s="36">
        <f t="shared" si="4"/>
        <v>1775671.7000000004</v>
      </c>
      <c r="J20" s="36">
        <f t="shared" si="4"/>
        <v>627109.7300000001</v>
      </c>
      <c r="K20" s="36">
        <f aca="true" t="shared" si="5" ref="K20:K28">SUM(B20:J20)</f>
        <v>13118885.820000002</v>
      </c>
      <c r="L20"/>
      <c r="M20"/>
      <c r="N20"/>
    </row>
    <row r="21" spans="1:14" ht="16.5" customHeight="1">
      <c r="A21" s="35" t="s">
        <v>28</v>
      </c>
      <c r="B21" s="58">
        <f>ROUND((B15+B16)*B7,2)</f>
        <v>1557639.23</v>
      </c>
      <c r="C21" s="58">
        <f>ROUND((C15+C16)*C7,2)</f>
        <v>1391537.42</v>
      </c>
      <c r="D21" s="58">
        <f aca="true" t="shared" si="6" ref="D21:J21">ROUND((D15+D16)*D7,2)</f>
        <v>1855637.27</v>
      </c>
      <c r="E21" s="58">
        <f t="shared" si="6"/>
        <v>901134.03</v>
      </c>
      <c r="F21" s="58">
        <f t="shared" si="6"/>
        <v>1230995.49</v>
      </c>
      <c r="G21" s="58">
        <f t="shared" si="6"/>
        <v>1180772.15</v>
      </c>
      <c r="H21" s="58">
        <f t="shared" si="6"/>
        <v>1000347.72</v>
      </c>
      <c r="I21" s="58">
        <f t="shared" si="6"/>
        <v>1566120.37</v>
      </c>
      <c r="J21" s="58">
        <f t="shared" si="6"/>
        <v>577423.78</v>
      </c>
      <c r="K21" s="30">
        <f t="shared" si="5"/>
        <v>11261607.459999999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162801.18</v>
      </c>
      <c r="C22" s="30">
        <f t="shared" si="7"/>
        <v>219300.82</v>
      </c>
      <c r="D22" s="30">
        <f t="shared" si="7"/>
        <v>159437.95</v>
      </c>
      <c r="E22" s="30">
        <f t="shared" si="7"/>
        <v>339118.96</v>
      </c>
      <c r="F22" s="30">
        <f t="shared" si="7"/>
        <v>2486.98</v>
      </c>
      <c r="G22" s="30">
        <f t="shared" si="7"/>
        <v>155833.91</v>
      </c>
      <c r="H22" s="30">
        <f t="shared" si="7"/>
        <v>191214.93</v>
      </c>
      <c r="I22" s="30">
        <f t="shared" si="7"/>
        <v>131061.27</v>
      </c>
      <c r="J22" s="30">
        <f t="shared" si="7"/>
        <v>26857.41</v>
      </c>
      <c r="K22" s="30">
        <f t="shared" si="5"/>
        <v>1388113.41</v>
      </c>
      <c r="L22"/>
      <c r="M22"/>
      <c r="N22"/>
    </row>
    <row r="23" spans="1:14" ht="16.5" customHeight="1">
      <c r="A23" s="18" t="s">
        <v>26</v>
      </c>
      <c r="B23" s="30">
        <v>57029.47</v>
      </c>
      <c r="C23" s="30">
        <v>49963.46</v>
      </c>
      <c r="D23" s="30">
        <v>62867.82</v>
      </c>
      <c r="E23" s="30">
        <v>39554.3</v>
      </c>
      <c r="F23" s="30">
        <v>39818.51</v>
      </c>
      <c r="G23" s="30">
        <v>41452.52</v>
      </c>
      <c r="H23" s="30">
        <v>41446.39</v>
      </c>
      <c r="I23" s="30">
        <v>72453.09</v>
      </c>
      <c r="J23" s="30">
        <v>20200.69</v>
      </c>
      <c r="K23" s="30">
        <f t="shared" si="5"/>
        <v>424786.25000000006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1339.08</v>
      </c>
      <c r="C26" s="30">
        <v>1253.11</v>
      </c>
      <c r="D26" s="30">
        <v>1565.73</v>
      </c>
      <c r="E26" s="30">
        <v>966.53</v>
      </c>
      <c r="F26" s="30">
        <v>958.72</v>
      </c>
      <c r="G26" s="30">
        <v>1036.87</v>
      </c>
      <c r="H26" s="30">
        <v>930.06</v>
      </c>
      <c r="I26" s="30">
        <v>1333.87</v>
      </c>
      <c r="J26" s="30">
        <v>471.54</v>
      </c>
      <c r="K26" s="30">
        <f t="shared" si="5"/>
        <v>9855.510000000002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859.89</v>
      </c>
      <c r="C28" s="30">
        <v>790.68</v>
      </c>
      <c r="D28" s="30">
        <v>961.94</v>
      </c>
      <c r="E28" s="30">
        <v>548</v>
      </c>
      <c r="F28" s="30">
        <v>574.94</v>
      </c>
      <c r="G28" s="30">
        <v>655.11</v>
      </c>
      <c r="H28" s="30">
        <v>662.04</v>
      </c>
      <c r="I28" s="30">
        <v>949.78</v>
      </c>
      <c r="J28" s="30">
        <v>313.72</v>
      </c>
      <c r="K28" s="30">
        <f t="shared" si="5"/>
        <v>6316.1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-133369.08</v>
      </c>
      <c r="C31" s="30">
        <f t="shared" si="8"/>
        <v>-89192.61</v>
      </c>
      <c r="D31" s="30">
        <f t="shared" si="8"/>
        <v>-122754.74999999994</v>
      </c>
      <c r="E31" s="30">
        <f t="shared" si="8"/>
        <v>-126069.88</v>
      </c>
      <c r="F31" s="30">
        <f t="shared" si="8"/>
        <v>-62641.07</v>
      </c>
      <c r="G31" s="30">
        <f t="shared" si="8"/>
        <v>-114988.40000000001</v>
      </c>
      <c r="H31" s="30">
        <f t="shared" si="8"/>
        <v>-49221.36</v>
      </c>
      <c r="I31" s="30">
        <f t="shared" si="8"/>
        <v>-118136.87999999999</v>
      </c>
      <c r="J31" s="30">
        <f t="shared" si="8"/>
        <v>-36514.71</v>
      </c>
      <c r="K31" s="30">
        <f aca="true" t="shared" si="9" ref="K31:K39">SUM(B31:J31)</f>
        <v>-852888.7399999999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-125922.95999999999</v>
      </c>
      <c r="C32" s="30">
        <f t="shared" si="10"/>
        <v>-82224.55</v>
      </c>
      <c r="D32" s="30">
        <f t="shared" si="10"/>
        <v>-91665.84999999999</v>
      </c>
      <c r="E32" s="30">
        <f t="shared" si="10"/>
        <v>-120695.35</v>
      </c>
      <c r="F32" s="30">
        <f t="shared" si="10"/>
        <v>-57310</v>
      </c>
      <c r="G32" s="30">
        <f t="shared" si="10"/>
        <v>-109222.73000000001</v>
      </c>
      <c r="H32" s="30">
        <f t="shared" si="10"/>
        <v>-44049.64</v>
      </c>
      <c r="I32" s="30">
        <f t="shared" si="10"/>
        <v>-110719.73999999999</v>
      </c>
      <c r="J32" s="30">
        <f t="shared" si="10"/>
        <v>-27413.03</v>
      </c>
      <c r="K32" s="30">
        <f t="shared" si="9"/>
        <v>-769223.85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-75618.4</v>
      </c>
      <c r="C33" s="30">
        <f t="shared" si="11"/>
        <v>-75829.6</v>
      </c>
      <c r="D33" s="30">
        <f t="shared" si="11"/>
        <v>-70360.4</v>
      </c>
      <c r="E33" s="30">
        <f t="shared" si="11"/>
        <v>-49979.6</v>
      </c>
      <c r="F33" s="30">
        <f t="shared" si="11"/>
        <v>-57310</v>
      </c>
      <c r="G33" s="30">
        <f t="shared" si="11"/>
        <v>-29145.6</v>
      </c>
      <c r="H33" s="30">
        <f t="shared" si="11"/>
        <v>-23804</v>
      </c>
      <c r="I33" s="30">
        <f t="shared" si="11"/>
        <v>-79125.2</v>
      </c>
      <c r="J33" s="30">
        <f t="shared" si="11"/>
        <v>-17666</v>
      </c>
      <c r="K33" s="30">
        <f t="shared" si="9"/>
        <v>-478838.8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-50304.56</v>
      </c>
      <c r="C36" s="30">
        <v>-6394.95</v>
      </c>
      <c r="D36" s="30">
        <v>-21305.45</v>
      </c>
      <c r="E36" s="30">
        <v>-70715.75</v>
      </c>
      <c r="F36" s="26">
        <v>0</v>
      </c>
      <c r="G36" s="30">
        <v>-80077.13</v>
      </c>
      <c r="H36" s="30">
        <v>-20245.64</v>
      </c>
      <c r="I36" s="30">
        <v>-31594.54</v>
      </c>
      <c r="J36" s="30">
        <v>-9747.03</v>
      </c>
      <c r="K36" s="30">
        <f t="shared" si="9"/>
        <v>-290385.05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-7446.12</v>
      </c>
      <c r="C37" s="27">
        <f t="shared" si="12"/>
        <v>-6968.06</v>
      </c>
      <c r="D37" s="27">
        <f t="shared" si="12"/>
        <v>-31088.899999999954</v>
      </c>
      <c r="E37" s="27">
        <f t="shared" si="12"/>
        <v>-5374.53</v>
      </c>
      <c r="F37" s="27">
        <f t="shared" si="12"/>
        <v>-5331.07</v>
      </c>
      <c r="G37" s="27">
        <f t="shared" si="12"/>
        <v>-5765.67</v>
      </c>
      <c r="H37" s="27">
        <f t="shared" si="12"/>
        <v>-5171.72</v>
      </c>
      <c r="I37" s="27">
        <f t="shared" si="12"/>
        <v>-7417.14</v>
      </c>
      <c r="J37" s="27">
        <f t="shared" si="12"/>
        <v>-9101.68</v>
      </c>
      <c r="K37" s="30">
        <f t="shared" si="9"/>
        <v>-83664.88999999996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-7446.12</v>
      </c>
      <c r="C47" s="17">
        <v>-6968.06</v>
      </c>
      <c r="D47" s="17">
        <v>-8706.45</v>
      </c>
      <c r="E47" s="17">
        <v>-5374.53</v>
      </c>
      <c r="F47" s="17">
        <v>-5331.07</v>
      </c>
      <c r="G47" s="17">
        <v>-5765.67</v>
      </c>
      <c r="H47" s="17">
        <v>-5171.72</v>
      </c>
      <c r="I47" s="17">
        <v>-7417.14</v>
      </c>
      <c r="J47" s="17">
        <v>-2622.08</v>
      </c>
      <c r="K47" s="30">
        <f t="shared" si="13"/>
        <v>-54802.84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1648369.2899999998</v>
      </c>
      <c r="C54" s="27">
        <f t="shared" si="15"/>
        <v>1577401.94</v>
      </c>
      <c r="D54" s="27">
        <f t="shared" si="15"/>
        <v>1963247.38</v>
      </c>
      <c r="E54" s="27">
        <f t="shared" si="15"/>
        <v>1158910.35</v>
      </c>
      <c r="F54" s="27">
        <f t="shared" si="15"/>
        <v>1214149.3199999998</v>
      </c>
      <c r="G54" s="27">
        <f t="shared" si="15"/>
        <v>1266722.1700000002</v>
      </c>
      <c r="H54" s="27">
        <f t="shared" si="15"/>
        <v>1189066.7899999998</v>
      </c>
      <c r="I54" s="27">
        <f t="shared" si="15"/>
        <v>1657534.8200000005</v>
      </c>
      <c r="J54" s="27">
        <f t="shared" si="15"/>
        <v>590595.0200000001</v>
      </c>
      <c r="K54" s="20">
        <f>SUM(B54:J54)</f>
        <v>12265997.079999998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1648369.29</v>
      </c>
      <c r="C60" s="10">
        <f t="shared" si="17"/>
        <v>1577401.9365435638</v>
      </c>
      <c r="D60" s="10">
        <f t="shared" si="17"/>
        <v>1963247.378230815</v>
      </c>
      <c r="E60" s="10">
        <f t="shared" si="17"/>
        <v>1158910.349797128</v>
      </c>
      <c r="F60" s="10">
        <f t="shared" si="17"/>
        <v>1214149.318465053</v>
      </c>
      <c r="G60" s="10">
        <f t="shared" si="17"/>
        <v>1266722.17257844</v>
      </c>
      <c r="H60" s="10">
        <f t="shared" si="17"/>
        <v>1189066.788543346</v>
      </c>
      <c r="I60" s="10">
        <f>SUM(I61:I73)</f>
        <v>1657534.82</v>
      </c>
      <c r="J60" s="10">
        <f t="shared" si="17"/>
        <v>590595.016302279</v>
      </c>
      <c r="K60" s="5">
        <f>SUM(K61:K73)</f>
        <v>12265997.070460625</v>
      </c>
      <c r="L60" s="9"/>
    </row>
    <row r="61" spans="1:12" ht="16.5" customHeight="1">
      <c r="A61" s="7" t="s">
        <v>56</v>
      </c>
      <c r="B61" s="8">
        <v>1440674.76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1440674.76</v>
      </c>
      <c r="L61"/>
    </row>
    <row r="62" spans="1:12" ht="16.5" customHeight="1">
      <c r="A62" s="7" t="s">
        <v>57</v>
      </c>
      <c r="B62" s="8">
        <v>207694.53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207694.53</v>
      </c>
      <c r="L62"/>
    </row>
    <row r="63" spans="1:12" ht="16.5" customHeight="1">
      <c r="A63" s="7" t="s">
        <v>4</v>
      </c>
      <c r="B63" s="6">
        <v>0</v>
      </c>
      <c r="C63" s="8">
        <v>1577401.9365435638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1577401.9365435638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1963247.378230815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1963247.378230815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1158910.349797128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1158910.349797128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1214149.318465053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1214149.318465053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1266722.17257844</v>
      </c>
      <c r="H67" s="6">
        <v>0</v>
      </c>
      <c r="I67" s="6">
        <v>0</v>
      </c>
      <c r="J67" s="6">
        <v>0</v>
      </c>
      <c r="K67" s="5">
        <f t="shared" si="18"/>
        <v>1266722.17257844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1189066.788543346</v>
      </c>
      <c r="I68" s="6">
        <v>0</v>
      </c>
      <c r="J68" s="6">
        <v>0</v>
      </c>
      <c r="K68" s="5">
        <f t="shared" si="18"/>
        <v>1189066.788543346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605828.98</v>
      </c>
      <c r="J70" s="6">
        <v>0</v>
      </c>
      <c r="K70" s="5">
        <f t="shared" si="18"/>
        <v>605828.98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1051705.84</v>
      </c>
      <c r="J71" s="6">
        <v>0</v>
      </c>
      <c r="K71" s="5">
        <f t="shared" si="18"/>
        <v>1051705.84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590595.016302279</v>
      </c>
      <c r="K72" s="5">
        <f t="shared" si="18"/>
        <v>590595.016302279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2023-04-04T18:05:28Z</dcterms:modified>
  <cp:category/>
  <cp:version/>
  <cp:contentType/>
  <cp:contentStatus/>
</cp:coreProperties>
</file>