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<sst xmlns="http://schemas.openxmlformats.org/spreadsheetml/2006/main" count="82" uniqueCount="81">
  <si>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</si>
  <si>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</si>
  <si>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</si>
  <si>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</si>
  <si>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</si>
  <si>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</si>
  <si>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</si>
  <si>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</si>
  <si>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</si>
  <si>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</si>
  <si>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</si>
  <si>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</si>
  <si>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</si>
  <si>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</si>
  <si>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</si>
  <si>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</si>
  <si>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</si>
  <si>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</si>
  <si>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</si>
  <si>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</si>
  <si>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</si>
  <si>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</si>
  <si>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</si>
  <si>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</si>
  <si>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</si>
  <si>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</si>
  <si>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</si>
  <si>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</si>
  <si>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</si>
  <si>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</si>
  <si>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</si>
  <si>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</si>
  <si>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</si>
  <si>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</si>
  <si>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</si>
  <si>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</si>
  <si>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</si>
  <si>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</si>
  <si>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</si>
  <si>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</si>
  <si>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</si>
  <si>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</si>
  <si>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</si>
  <si>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</si>
  <si>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</si>
  <si>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</si>
  <si>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</si>
  <si>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</si>
  <si>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</si>
  <si>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</si>
  <si>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</si>
  <si>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</si>
  <si>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</si>
  <si>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</si>
  <si>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</si>
  <si>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</si>
  <si>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</si>
  <si>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</si>
  <si>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</si>
  <si>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</si>
  <si>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</si>
  <si>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</si>
  <si>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</si>
  <si>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</si>
  <si>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</si>
  <si>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</si>
  <si>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</si>
  <si>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</si>
  <si>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</si>
  <si>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</si>
  <si>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</si>
  <si>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</si>
  <si>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</si>
  <si>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</si>
  <si>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</si>
  <si>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</si>
  <si>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</si>
  <si>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</si>
  <si>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</si>
  <si>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</si>
  <si>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26/03/23 - VENCIMENTO 31/03/23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</si>
</sst>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97704</v>
      </c>
      <c r="C7" s="46">
        <f aca="true" t="shared" si="0" ref="C7:J7">+C8+C11</f>
        <v>69445</v>
      </c>
      <c r="D7" s="46">
        <f t="shared" si="0"/>
        <v>104067</v>
      </c>
      <c r="E7" s="46">
        <f t="shared" si="0"/>
        <v>49592</v>
      </c>
      <c r="F7" s="46">
        <f t="shared" si="0"/>
        <v>82809</v>
      </c>
      <c r="G7" s="46">
        <f t="shared" si="0"/>
        <v>82352</v>
      </c>
      <c r="H7" s="46">
        <f t="shared" si="0"/>
        <v>93019</v>
      </c>
      <c r="I7" s="46">
        <f t="shared" si="0"/>
        <v>121689</v>
      </c>
      <c r="J7" s="46">
        <f t="shared" si="0"/>
        <v>27663</v>
      </c>
      <c r="K7" s="38">
        <f aca="true" t="shared" si="1" ref="K7:K13">SUM(B7:J7)</f>
        <v>728340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7111</v>
      </c>
      <c r="C8" s="44">
        <f t="shared" si="2"/>
        <v>6615</v>
      </c>
      <c r="D8" s="44">
        <f t="shared" si="2"/>
        <v>8004</v>
      </c>
      <c r="E8" s="44">
        <f t="shared" si="2"/>
        <v>4340</v>
      </c>
      <c r="F8" s="44">
        <f t="shared" si="2"/>
        <v>6324</v>
      </c>
      <c r="G8" s="44">
        <f t="shared" si="2"/>
        <v>4823</v>
      </c>
      <c r="H8" s="44">
        <f t="shared" si="2"/>
        <v>3429</v>
      </c>
      <c r="I8" s="44">
        <f t="shared" si="2"/>
        <v>8145</v>
      </c>
      <c r="J8" s="44">
        <f t="shared" si="2"/>
        <v>1047</v>
      </c>
      <c r="K8" s="38">
        <f t="shared" si="1"/>
        <v>49838</v>
      </c>
      <c r="L8"/>
      <c r="M8"/>
      <c r="N8"/>
    </row>
    <row r="9" spans="1:14" ht="16.5" customHeight="1">
      <c r="A9" s="22" t="s">
        <v>32</v>
      </c>
      <c r="B9" s="44">
        <v>7102</v>
      </c>
      <c r="C9" s="44">
        <v>6611</v>
      </c>
      <c r="D9" s="44">
        <v>8004</v>
      </c>
      <c r="E9" s="44">
        <v>4273</v>
      </c>
      <c r="F9" s="44">
        <v>6320</v>
      </c>
      <c r="G9" s="44">
        <v>4823</v>
      </c>
      <c r="H9" s="44">
        <v>3429</v>
      </c>
      <c r="I9" s="44">
        <v>8129</v>
      </c>
      <c r="J9" s="44">
        <v>1047</v>
      </c>
      <c r="K9" s="38">
        <f t="shared" si="1"/>
        <v>49738</v>
      </c>
      <c r="L9"/>
      <c r="M9"/>
      <c r="N9"/>
    </row>
    <row r="10" spans="1:14" ht="16.5" customHeight="1">
      <c r="A10" s="22" t="s">
        <v>31</v>
      </c>
      <c r="B10" s="44">
        <v>9</v>
      </c>
      <c r="C10" s="44">
        <v>4</v>
      </c>
      <c r="D10" s="44">
        <v>0</v>
      </c>
      <c r="E10" s="44">
        <v>67</v>
      </c>
      <c r="F10" s="44">
        <v>4</v>
      </c>
      <c r="G10" s="44">
        <v>0</v>
      </c>
      <c r="H10" s="44">
        <v>0</v>
      </c>
      <c r="I10" s="44">
        <v>16</v>
      </c>
      <c r="J10" s="44">
        <v>0</v>
      </c>
      <c r="K10" s="38">
        <f t="shared" si="1"/>
        <v>100</v>
      </c>
      <c r="L10"/>
      <c r="M10"/>
      <c r="N10"/>
    </row>
    <row r="11" spans="1:14" ht="16.5" customHeight="1">
      <c r="A11" s="43" t="s">
        <v>67</v>
      </c>
      <c r="B11" s="42">
        <v>90593</v>
      </c>
      <c r="C11" s="42">
        <v>62830</v>
      </c>
      <c r="D11" s="42">
        <v>96063</v>
      </c>
      <c r="E11" s="42">
        <v>45252</v>
      </c>
      <c r="F11" s="42">
        <v>76485</v>
      </c>
      <c r="G11" s="42">
        <v>77529</v>
      </c>
      <c r="H11" s="42">
        <v>89590</v>
      </c>
      <c r="I11" s="42">
        <v>113544</v>
      </c>
      <c r="J11" s="42">
        <v>26616</v>
      </c>
      <c r="K11" s="38">
        <f t="shared" si="1"/>
        <v>678502</v>
      </c>
      <c r="L11" s="59"/>
      <c r="M11" s="59"/>
      <c r="N11" s="59"/>
    </row>
    <row r="12" spans="1:14" ht="16.5" customHeight="1">
      <c r="A12" s="22" t="s">
        <v>79</v>
      </c>
      <c r="B12" s="42">
        <v>8051</v>
      </c>
      <c r="C12" s="42">
        <v>5908</v>
      </c>
      <c r="D12" s="42">
        <v>9670</v>
      </c>
      <c r="E12" s="42">
        <v>5392</v>
      </c>
      <c r="F12" s="42">
        <v>6056</v>
      </c>
      <c r="G12" s="42">
        <v>4723</v>
      </c>
      <c r="H12" s="42">
        <v>4873</v>
      </c>
      <c r="I12" s="42">
        <v>6864</v>
      </c>
      <c r="J12" s="42">
        <v>1182</v>
      </c>
      <c r="K12" s="38">
        <f t="shared" si="1"/>
        <v>52719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82542</v>
      </c>
      <c r="C13" s="42">
        <f>+C11-C12</f>
        <v>56922</v>
      </c>
      <c r="D13" s="42">
        <f>+D11-D12</f>
        <v>86393</v>
      </c>
      <c r="E13" s="42">
        <f aca="true" t="shared" si="3" ref="E13:J13">+E11-E12</f>
        <v>39860</v>
      </c>
      <c r="F13" s="42">
        <f t="shared" si="3"/>
        <v>70429</v>
      </c>
      <c r="G13" s="42">
        <f t="shared" si="3"/>
        <v>72806</v>
      </c>
      <c r="H13" s="42">
        <f t="shared" si="3"/>
        <v>84717</v>
      </c>
      <c r="I13" s="42">
        <f t="shared" si="3"/>
        <v>106680</v>
      </c>
      <c r="J13" s="42">
        <f t="shared" si="3"/>
        <v>25434</v>
      </c>
      <c r="K13" s="38">
        <f t="shared" si="1"/>
        <v>625783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1.078814025108425</v>
      </c>
      <c r="C18" s="39">
        <v>1.162246738616533</v>
      </c>
      <c r="D18" s="39">
        <v>1.009186151461017</v>
      </c>
      <c r="E18" s="39">
        <v>1.228588747884519</v>
      </c>
      <c r="F18" s="39">
        <v>1.006187004771086</v>
      </c>
      <c r="G18" s="39">
        <v>1.187045306485849</v>
      </c>
      <c r="H18" s="39">
        <v>1.146744138462665</v>
      </c>
      <c r="I18" s="39">
        <v>1.085872073172852</v>
      </c>
      <c r="J18" s="39">
        <v>1.037867289712735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498486.78</v>
      </c>
      <c r="C20" s="36">
        <f aca="true" t="shared" si="4" ref="C20:J20">SUM(C21:C28)</f>
        <v>428667.97</v>
      </c>
      <c r="D20" s="36">
        <f t="shared" si="4"/>
        <v>614615.7699999999</v>
      </c>
      <c r="E20" s="36">
        <f t="shared" si="4"/>
        <v>313589.51999999996</v>
      </c>
      <c r="F20" s="36">
        <f t="shared" si="4"/>
        <v>443012.17</v>
      </c>
      <c r="G20" s="36">
        <f t="shared" si="4"/>
        <v>520247.76999999996</v>
      </c>
      <c r="H20" s="36">
        <f t="shared" si="4"/>
        <v>460918.63</v>
      </c>
      <c r="I20" s="36">
        <f t="shared" si="4"/>
        <v>580151.11</v>
      </c>
      <c r="J20" s="36">
        <f t="shared" si="4"/>
        <v>145340.93999999997</v>
      </c>
      <c r="K20" s="36">
        <f aca="true" t="shared" si="5" ref="K20:K28">SUM(B20:J20)</f>
        <v>4005030.6599999997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438798.43</v>
      </c>
      <c r="C21" s="58">
        <f>ROUND((C15+C16)*C7,2)</f>
        <v>342634.69</v>
      </c>
      <c r="D21" s="58">
        <f aca="true" t="shared" si="6" ref="D21:J21">ROUND((D15+D16)*D7,2)</f>
        <v>569194.46</v>
      </c>
      <c r="E21" s="58">
        <f t="shared" si="6"/>
        <v>235829.8</v>
      </c>
      <c r="F21" s="58">
        <f t="shared" si="6"/>
        <v>416728.01</v>
      </c>
      <c r="G21" s="58">
        <f t="shared" si="6"/>
        <v>418628.16</v>
      </c>
      <c r="H21" s="58">
        <f t="shared" si="6"/>
        <v>376494.4</v>
      </c>
      <c r="I21" s="58">
        <f t="shared" si="6"/>
        <v>497525.48</v>
      </c>
      <c r="J21" s="58">
        <f t="shared" si="6"/>
        <v>127974.57</v>
      </c>
      <c r="K21" s="30">
        <f t="shared" si="5"/>
        <v>3423808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34583.47</v>
      </c>
      <c r="C22" s="30">
        <f t="shared" si="7"/>
        <v>55591.36</v>
      </c>
      <c r="D22" s="30">
        <f t="shared" si="7"/>
        <v>5228.71</v>
      </c>
      <c r="E22" s="30">
        <f t="shared" si="7"/>
        <v>53908.04</v>
      </c>
      <c r="F22" s="30">
        <f t="shared" si="7"/>
        <v>2578.3</v>
      </c>
      <c r="G22" s="30">
        <f t="shared" si="7"/>
        <v>78302.43</v>
      </c>
      <c r="H22" s="30">
        <f t="shared" si="7"/>
        <v>55248.35</v>
      </c>
      <c r="I22" s="30">
        <f t="shared" si="7"/>
        <v>42723.54</v>
      </c>
      <c r="J22" s="30">
        <f t="shared" si="7"/>
        <v>4846.05</v>
      </c>
      <c r="K22" s="30">
        <f t="shared" si="5"/>
        <v>333010.24999999994</v>
      </c>
      <c r="L22"/>
      <c r="M22"/>
      <c r="N22"/>
    </row>
    <row r="23" spans="1:14" ht="16.5" customHeight="1">
      <c r="A23" s="18" t="s">
        <v>26</v>
      </c>
      <c r="B23" s="30">
        <v>21039.6</v>
      </c>
      <c r="C23" s="30">
        <v>24925.23</v>
      </c>
      <c r="D23" s="30">
        <v>32297.64</v>
      </c>
      <c r="E23" s="30">
        <v>18931.44</v>
      </c>
      <c r="F23" s="30">
        <v>20164.35</v>
      </c>
      <c r="G23" s="30">
        <v>19516.69</v>
      </c>
      <c r="H23" s="30">
        <v>23776.93</v>
      </c>
      <c r="I23" s="30">
        <v>33875.54</v>
      </c>
      <c r="J23" s="30">
        <v>10033.15</v>
      </c>
      <c r="K23" s="30">
        <f t="shared" si="5"/>
        <v>204560.57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1135.87</v>
      </c>
      <c r="C26" s="30">
        <v>976.95</v>
      </c>
      <c r="D26" s="30">
        <v>1401.6</v>
      </c>
      <c r="E26" s="30">
        <v>713.83</v>
      </c>
      <c r="F26" s="30">
        <v>1010.82</v>
      </c>
      <c r="G26" s="30">
        <v>1185.37</v>
      </c>
      <c r="H26" s="30">
        <v>1049.9</v>
      </c>
      <c r="I26" s="30">
        <v>1323.45</v>
      </c>
      <c r="J26" s="30">
        <v>330.86</v>
      </c>
      <c r="K26" s="30">
        <f t="shared" si="5"/>
        <v>9128.650000000001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-37564.96</v>
      </c>
      <c r="C31" s="30">
        <f t="shared" si="8"/>
        <v>-34520.880000000005</v>
      </c>
      <c r="D31" s="30">
        <f t="shared" si="8"/>
        <v>-551393.85</v>
      </c>
      <c r="E31" s="30">
        <f t="shared" si="8"/>
        <v>-22770.53</v>
      </c>
      <c r="F31" s="30">
        <f t="shared" si="8"/>
        <v>-33428.81</v>
      </c>
      <c r="G31" s="30">
        <f t="shared" si="8"/>
        <v>-27812.61</v>
      </c>
      <c r="H31" s="30">
        <f t="shared" si="8"/>
        <v>-398925.69999999995</v>
      </c>
      <c r="I31" s="30">
        <f t="shared" si="8"/>
        <v>-43126.799999999996</v>
      </c>
      <c r="J31" s="30">
        <f t="shared" si="8"/>
        <v>-12926.2</v>
      </c>
      <c r="K31" s="30">
        <f aca="true" t="shared" si="9" ref="K31:K39">SUM(B31:J31)</f>
        <v>-1162470.3399999999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-31248.8</v>
      </c>
      <c r="C32" s="30">
        <f t="shared" si="10"/>
        <v>-29088.4</v>
      </c>
      <c r="D32" s="30">
        <f t="shared" si="10"/>
        <v>-35217.6</v>
      </c>
      <c r="E32" s="30">
        <f t="shared" si="10"/>
        <v>-18801.2</v>
      </c>
      <c r="F32" s="30">
        <f t="shared" si="10"/>
        <v>-27808</v>
      </c>
      <c r="G32" s="30">
        <f t="shared" si="10"/>
        <v>-21221.2</v>
      </c>
      <c r="H32" s="30">
        <f t="shared" si="10"/>
        <v>-15087.6</v>
      </c>
      <c r="I32" s="30">
        <f t="shared" si="10"/>
        <v>-35767.6</v>
      </c>
      <c r="J32" s="30">
        <f t="shared" si="10"/>
        <v>-4606.8</v>
      </c>
      <c r="K32" s="30">
        <f t="shared" si="9"/>
        <v>-218847.2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-31248.8</v>
      </c>
      <c r="C33" s="30">
        <f t="shared" si="11"/>
        <v>-29088.4</v>
      </c>
      <c r="D33" s="30">
        <f t="shared" si="11"/>
        <v>-35217.6</v>
      </c>
      <c r="E33" s="30">
        <f t="shared" si="11"/>
        <v>-18801.2</v>
      </c>
      <c r="F33" s="30">
        <f t="shared" si="11"/>
        <v>-27808</v>
      </c>
      <c r="G33" s="30">
        <f t="shared" si="11"/>
        <v>-21221.2</v>
      </c>
      <c r="H33" s="30">
        <f t="shared" si="11"/>
        <v>-15087.6</v>
      </c>
      <c r="I33" s="30">
        <f t="shared" si="11"/>
        <v>-35767.6</v>
      </c>
      <c r="J33" s="30">
        <f t="shared" si="11"/>
        <v>-4606.8</v>
      </c>
      <c r="K33" s="30">
        <f t="shared" si="9"/>
        <v>-218847.2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-6316.16</v>
      </c>
      <c r="C37" s="27">
        <f t="shared" si="12"/>
        <v>-5432.48</v>
      </c>
      <c r="D37" s="27">
        <f t="shared" si="12"/>
        <v>-516176.25</v>
      </c>
      <c r="E37" s="27">
        <f t="shared" si="12"/>
        <v>-3969.33</v>
      </c>
      <c r="F37" s="27">
        <f t="shared" si="12"/>
        <v>-5620.81</v>
      </c>
      <c r="G37" s="27">
        <f t="shared" si="12"/>
        <v>-6591.41</v>
      </c>
      <c r="H37" s="27">
        <f t="shared" si="12"/>
        <v>-383838.1</v>
      </c>
      <c r="I37" s="27">
        <f t="shared" si="12"/>
        <v>-7359.2</v>
      </c>
      <c r="J37" s="27">
        <f t="shared" si="12"/>
        <v>-8319.4</v>
      </c>
      <c r="K37" s="30">
        <f t="shared" si="9"/>
        <v>-943623.14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-6316.16</v>
      </c>
      <c r="C47" s="17">
        <v>-5432.48</v>
      </c>
      <c r="D47" s="17">
        <v>-7793.8</v>
      </c>
      <c r="E47" s="17">
        <v>-3969.33</v>
      </c>
      <c r="F47" s="17">
        <v>-5620.81</v>
      </c>
      <c r="G47" s="17">
        <v>-6591.41</v>
      </c>
      <c r="H47" s="17">
        <v>-5838.1</v>
      </c>
      <c r="I47" s="17">
        <v>-7359.2</v>
      </c>
      <c r="J47" s="17">
        <v>-1839.8</v>
      </c>
      <c r="K47" s="30">
        <f t="shared" si="13"/>
        <v>-50761.09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460921.82</v>
      </c>
      <c r="C54" s="27">
        <f t="shared" si="15"/>
        <v>394147.08999999997</v>
      </c>
      <c r="D54" s="27">
        <f t="shared" si="15"/>
        <v>63221.919999999925</v>
      </c>
      <c r="E54" s="27">
        <f t="shared" si="15"/>
        <v>290818.99</v>
      </c>
      <c r="F54" s="27">
        <f t="shared" si="15"/>
        <v>409583.36</v>
      </c>
      <c r="G54" s="27">
        <f t="shared" si="15"/>
        <v>492435.16</v>
      </c>
      <c r="H54" s="27">
        <f t="shared" si="15"/>
        <v>61992.93000000005</v>
      </c>
      <c r="I54" s="27">
        <f t="shared" si="15"/>
        <v>537024.3099999999</v>
      </c>
      <c r="J54" s="27">
        <f t="shared" si="15"/>
        <v>132414.73999999996</v>
      </c>
      <c r="K54" s="20">
        <f>SUM(B54:J54)</f>
        <v>2842560.32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460921.82</v>
      </c>
      <c r="C60" s="10">
        <f t="shared" si="17"/>
        <v>394147.09098372195</v>
      </c>
      <c r="D60" s="10">
        <f t="shared" si="17"/>
        <v>63221.916485601265</v>
      </c>
      <c r="E60" s="10">
        <f t="shared" si="17"/>
        <v>290818.98867592437</v>
      </c>
      <c r="F60" s="10">
        <f t="shared" si="17"/>
        <v>409583.3581564917</v>
      </c>
      <c r="G60" s="10">
        <f t="shared" si="17"/>
        <v>492435.1624548682</v>
      </c>
      <c r="H60" s="10">
        <f t="shared" si="17"/>
        <v>61992.92634042496</v>
      </c>
      <c r="I60" s="10">
        <f>SUM(I61:I73)</f>
        <v>537024.31</v>
      </c>
      <c r="J60" s="10">
        <f t="shared" si="17"/>
        <v>132414.7401164229</v>
      </c>
      <c r="K60" s="5">
        <f>SUM(K61:K73)</f>
        <v>2842560.3132134555</v>
      </c>
      <c r="L60" s="9"/>
    </row>
    <row r="61" spans="1:12" ht="16.5" customHeight="1">
      <c r="A61" s="7" t="s">
        <v>56</v>
      </c>
      <c r="B61" s="8">
        <v>402891.76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402891.76</v>
      </c>
      <c r="L61"/>
    </row>
    <row r="62" spans="1:12" ht="16.5" customHeight="1">
      <c r="A62" s="7" t="s">
        <v>57</v>
      </c>
      <c r="B62" s="8">
        <v>58030.06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58030.06</v>
      </c>
      <c r="L62"/>
    </row>
    <row r="63" spans="1:12" ht="16.5" customHeight="1">
      <c r="A63" s="7" t="s">
        <v>4</v>
      </c>
      <c r="B63" s="6">
        <v>0</v>
      </c>
      <c r="C63" s="8">
        <v>394147.09098372195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394147.09098372195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63221.916485601265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63221.916485601265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290818.98867592437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290818.98867592437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409583.3581564917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409583.3581564917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492435.1624548682</v>
      </c>
      <c r="H67" s="6">
        <v>0</v>
      </c>
      <c r="I67" s="6">
        <v>0</v>
      </c>
      <c r="J67" s="6">
        <v>0</v>
      </c>
      <c r="K67" s="5">
        <f t="shared" si="18"/>
        <v>492435.1624548682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61992.92634042496</v>
      </c>
      <c r="I68" s="6">
        <v>0</v>
      </c>
      <c r="J68" s="6">
        <v>0</v>
      </c>
      <c r="K68" s="5">
        <f t="shared" si="18"/>
        <v>61992.92634042496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192362.11</v>
      </c>
      <c r="J70" s="6">
        <v>0</v>
      </c>
      <c r="K70" s="5">
        <f t="shared" si="18"/>
        <v>192362.11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344662.2</v>
      </c>
      <c r="J71" s="6">
        <v>0</v>
      </c>
      <c r="K71" s="5">
        <f t="shared" si="18"/>
        <v>344662.2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132414.7401164229</v>
      </c>
      <c r="K72" s="5">
        <f t="shared" si="18"/>
        <v>132414.7401164229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2023-03-30T21:24:43Z</dcterms:modified>
  <cp:category/>
  <cp:version/>
  <cp:contentType/>
  <cp:contentStatus/>
</cp:coreProperties>
</file>