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<sst xmlns="http://schemas.openxmlformats.org/spreadsheetml/2006/main" count="82" uniqueCount="81">
  <si>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</si>
  <si>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</si>
  <si>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</si>
  <si>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</si>
  <si>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</si>
  <si>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</si>
  <si>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</si>
  <si>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</si>
  <si>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</si>
  <si>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</si>
  <si>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</si>
  <si>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</si>
  <si>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</si>
  <si>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</si>
  <si>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</si>
  <si>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</si>
  <si>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</si>
  <si>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</si>
  <si>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</si>
  <si>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</si>
  <si>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</si>
  <si>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</si>
  <si>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</si>
  <si>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</si>
  <si>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</si>
  <si>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</si>
  <si>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</si>
  <si>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</si>
  <si>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</si>
  <si>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</si>
  <si>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</si>
  <si>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</si>
  <si>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</si>
  <si>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</si>
  <si>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</si>
  <si>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</si>
  <si>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</si>
  <si>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</si>
  <si>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</si>
  <si>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</si>
  <si>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</si>
  <si>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</si>
  <si>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</si>
  <si>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</si>
  <si>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</si>
  <si>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</si>
  <si>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</si>
  <si>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</si>
  <si>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</si>
  <si>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</si>
  <si>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</si>
  <si>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</si>
  <si>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</si>
  <si>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</si>
  <si>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</si>
  <si>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</si>
  <si>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</si>
  <si>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</si>
  <si>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</si>
  <si>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</si>
  <si>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</si>
  <si>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</si>
  <si>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</si>
  <si>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</si>
  <si>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</si>
  <si>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</si>
  <si>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</si>
  <si>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</si>
  <si>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</si>
  <si>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</si>
  <si>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</si>
  <si>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</si>
  <si>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</si>
  <si>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</si>
  <si>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</si>
  <si>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</si>
  <si>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</si>
  <si>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</si>
  <si>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</si>
  <si>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</si>
  <si>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25/03/23 - VENCIMENTO 31/03/23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</si>
</sst>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179189</v>
      </c>
      <c r="C7" s="46">
        <f aca="true" t="shared" si="0" ref="C7:J7">+C8+C11</f>
        <v>148558</v>
      </c>
      <c r="D7" s="46">
        <f t="shared" si="0"/>
        <v>201495</v>
      </c>
      <c r="E7" s="46">
        <f t="shared" si="0"/>
        <v>98748</v>
      </c>
      <c r="F7" s="46">
        <f t="shared" si="0"/>
        <v>141178</v>
      </c>
      <c r="G7" s="46">
        <f t="shared" si="0"/>
        <v>150112</v>
      </c>
      <c r="H7" s="46">
        <f t="shared" si="0"/>
        <v>169374</v>
      </c>
      <c r="I7" s="46">
        <f t="shared" si="0"/>
        <v>212002</v>
      </c>
      <c r="J7" s="46">
        <f t="shared" si="0"/>
        <v>50208</v>
      </c>
      <c r="K7" s="38">
        <f aca="true" t="shared" si="1" ref="K7:K13">SUM(B7:J7)</f>
        <v>1350864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11649</v>
      </c>
      <c r="C8" s="44">
        <f t="shared" si="2"/>
        <v>13127</v>
      </c>
      <c r="D8" s="44">
        <f t="shared" si="2"/>
        <v>13333</v>
      </c>
      <c r="E8" s="44">
        <f t="shared" si="2"/>
        <v>8075</v>
      </c>
      <c r="F8" s="44">
        <f t="shared" si="2"/>
        <v>9066</v>
      </c>
      <c r="G8" s="44">
        <f t="shared" si="2"/>
        <v>6804</v>
      </c>
      <c r="H8" s="44">
        <f t="shared" si="2"/>
        <v>5171</v>
      </c>
      <c r="I8" s="44">
        <f t="shared" si="2"/>
        <v>12480</v>
      </c>
      <c r="J8" s="44">
        <f t="shared" si="2"/>
        <v>1817</v>
      </c>
      <c r="K8" s="38">
        <f t="shared" si="1"/>
        <v>81522</v>
      </c>
      <c r="L8"/>
      <c r="M8"/>
      <c r="N8"/>
    </row>
    <row r="9" spans="1:14" ht="16.5" customHeight="1">
      <c r="A9" s="22" t="s">
        <v>32</v>
      </c>
      <c r="B9" s="44">
        <v>11624</v>
      </c>
      <c r="C9" s="44">
        <v>13124</v>
      </c>
      <c r="D9" s="44">
        <v>13330</v>
      </c>
      <c r="E9" s="44">
        <v>7932</v>
      </c>
      <c r="F9" s="44">
        <v>9056</v>
      </c>
      <c r="G9" s="44">
        <v>6802</v>
      </c>
      <c r="H9" s="44">
        <v>5171</v>
      </c>
      <c r="I9" s="44">
        <v>12458</v>
      </c>
      <c r="J9" s="44">
        <v>1817</v>
      </c>
      <c r="K9" s="38">
        <f t="shared" si="1"/>
        <v>81314</v>
      </c>
      <c r="L9"/>
      <c r="M9"/>
      <c r="N9"/>
    </row>
    <row r="10" spans="1:14" ht="16.5" customHeight="1">
      <c r="A10" s="22" t="s">
        <v>31</v>
      </c>
      <c r="B10" s="44">
        <v>25</v>
      </c>
      <c r="C10" s="44">
        <v>3</v>
      </c>
      <c r="D10" s="44">
        <v>3</v>
      </c>
      <c r="E10" s="44">
        <v>143</v>
      </c>
      <c r="F10" s="44">
        <v>10</v>
      </c>
      <c r="G10" s="44">
        <v>2</v>
      </c>
      <c r="H10" s="44">
        <v>0</v>
      </c>
      <c r="I10" s="44">
        <v>22</v>
      </c>
      <c r="J10" s="44">
        <v>0</v>
      </c>
      <c r="K10" s="38">
        <f t="shared" si="1"/>
        <v>208</v>
      </c>
      <c r="L10"/>
      <c r="M10"/>
      <c r="N10"/>
    </row>
    <row r="11" spans="1:14" ht="16.5" customHeight="1">
      <c r="A11" s="43" t="s">
        <v>67</v>
      </c>
      <c r="B11" s="42">
        <v>167540</v>
      </c>
      <c r="C11" s="42">
        <v>135431</v>
      </c>
      <c r="D11" s="42">
        <v>188162</v>
      </c>
      <c r="E11" s="42">
        <v>90673</v>
      </c>
      <c r="F11" s="42">
        <v>132112</v>
      </c>
      <c r="G11" s="42">
        <v>143308</v>
      </c>
      <c r="H11" s="42">
        <v>164203</v>
      </c>
      <c r="I11" s="42">
        <v>199522</v>
      </c>
      <c r="J11" s="42">
        <v>48391</v>
      </c>
      <c r="K11" s="38">
        <f t="shared" si="1"/>
        <v>1269342</v>
      </c>
      <c r="L11" s="59"/>
      <c r="M11" s="59"/>
      <c r="N11" s="59"/>
    </row>
    <row r="12" spans="1:14" ht="16.5" customHeight="1">
      <c r="A12" s="22" t="s">
        <v>79</v>
      </c>
      <c r="B12" s="42">
        <v>12321</v>
      </c>
      <c r="C12" s="42">
        <v>10877</v>
      </c>
      <c r="D12" s="42">
        <v>14667</v>
      </c>
      <c r="E12" s="42">
        <v>9097</v>
      </c>
      <c r="F12" s="42">
        <v>8194</v>
      </c>
      <c r="G12" s="42">
        <v>7751</v>
      </c>
      <c r="H12" s="42">
        <v>7293</v>
      </c>
      <c r="I12" s="42">
        <v>9912</v>
      </c>
      <c r="J12" s="42">
        <v>1955</v>
      </c>
      <c r="K12" s="38">
        <f t="shared" si="1"/>
        <v>82067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155219</v>
      </c>
      <c r="C13" s="42">
        <f>+C11-C12</f>
        <v>124554</v>
      </c>
      <c r="D13" s="42">
        <f>+D11-D12</f>
        <v>173495</v>
      </c>
      <c r="E13" s="42">
        <f aca="true" t="shared" si="3" ref="E13:J13">+E11-E12</f>
        <v>81576</v>
      </c>
      <c r="F13" s="42">
        <f t="shared" si="3"/>
        <v>123918</v>
      </c>
      <c r="G13" s="42">
        <f t="shared" si="3"/>
        <v>135557</v>
      </c>
      <c r="H13" s="42">
        <f t="shared" si="3"/>
        <v>156910</v>
      </c>
      <c r="I13" s="42">
        <f t="shared" si="3"/>
        <v>189610</v>
      </c>
      <c r="J13" s="42">
        <f t="shared" si="3"/>
        <v>46436</v>
      </c>
      <c r="K13" s="38">
        <f t="shared" si="1"/>
        <v>1187275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1.133082155657089</v>
      </c>
      <c r="C18" s="39">
        <v>1.164178927195642</v>
      </c>
      <c r="D18" s="39">
        <v>1.023265286462805</v>
      </c>
      <c r="E18" s="39">
        <v>1.277125191258168</v>
      </c>
      <c r="F18" s="39">
        <v>1.014674215967184</v>
      </c>
      <c r="G18" s="39">
        <v>1.180468620824763</v>
      </c>
      <c r="H18" s="39">
        <v>1.155121550525743</v>
      </c>
      <c r="I18" s="39">
        <v>1.11670518734932</v>
      </c>
      <c r="J18" s="39">
        <v>1.049073722449481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943419.9700000001</v>
      </c>
      <c r="C20" s="36">
        <f aca="true" t="shared" si="4" ref="C20:J20">SUM(C21:C28)</f>
        <v>894296.8099999999</v>
      </c>
      <c r="D20" s="36">
        <f t="shared" si="4"/>
        <v>1178009.6899999997</v>
      </c>
      <c r="E20" s="36">
        <f t="shared" si="4"/>
        <v>628726.7799999999</v>
      </c>
      <c r="F20" s="36">
        <f t="shared" si="4"/>
        <v>751413.2499999999</v>
      </c>
      <c r="G20" s="36">
        <f t="shared" si="4"/>
        <v>934562.5</v>
      </c>
      <c r="H20" s="36">
        <f t="shared" si="4"/>
        <v>827602.49</v>
      </c>
      <c r="I20" s="36">
        <f t="shared" si="4"/>
        <v>1016807.63</v>
      </c>
      <c r="J20" s="36">
        <f t="shared" si="4"/>
        <v>257260.56</v>
      </c>
      <c r="K20" s="36">
        <f aca="true" t="shared" si="5" ref="K20:K28">SUM(B20:J20)</f>
        <v>7432099.679999999</v>
      </c>
      <c r="L20"/>
      <c r="M20"/>
      <c r="N20"/>
    </row>
    <row r="21" spans="1:14" ht="16.5" customHeight="1">
      <c r="A21" s="35" t="s">
        <v>28</v>
      </c>
      <c r="B21" s="58">
        <f>ROUND((B15+B16)*B7,2)</f>
        <v>804755.72</v>
      </c>
      <c r="C21" s="58">
        <f>ROUND((C15+C16)*C7,2)</f>
        <v>732970.32</v>
      </c>
      <c r="D21" s="58">
        <f aca="true" t="shared" si="6" ref="D21:J21">ROUND((D15+D16)*D7,2)</f>
        <v>1102076.9</v>
      </c>
      <c r="E21" s="58">
        <f t="shared" si="6"/>
        <v>469586.24</v>
      </c>
      <c r="F21" s="58">
        <f t="shared" si="6"/>
        <v>710464.17</v>
      </c>
      <c r="G21" s="58">
        <f t="shared" si="6"/>
        <v>763079.34</v>
      </c>
      <c r="H21" s="58">
        <f t="shared" si="6"/>
        <v>685541.27</v>
      </c>
      <c r="I21" s="58">
        <f t="shared" si="6"/>
        <v>866770.18</v>
      </c>
      <c r="J21" s="58">
        <f t="shared" si="6"/>
        <v>232272.25</v>
      </c>
      <c r="K21" s="30">
        <f t="shared" si="5"/>
        <v>6367516.389999999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107098.63</v>
      </c>
      <c r="C22" s="30">
        <f t="shared" si="7"/>
        <v>120338.28</v>
      </c>
      <c r="D22" s="30">
        <f t="shared" si="7"/>
        <v>25640.13</v>
      </c>
      <c r="E22" s="30">
        <f t="shared" si="7"/>
        <v>130134.18</v>
      </c>
      <c r="F22" s="30">
        <f t="shared" si="7"/>
        <v>10425.5</v>
      </c>
      <c r="G22" s="30">
        <f t="shared" si="7"/>
        <v>137711.88</v>
      </c>
      <c r="H22" s="30">
        <f t="shared" si="7"/>
        <v>106342.22</v>
      </c>
      <c r="I22" s="30">
        <f t="shared" si="7"/>
        <v>101156.58</v>
      </c>
      <c r="J22" s="30">
        <f t="shared" si="7"/>
        <v>11398.46</v>
      </c>
      <c r="K22" s="30">
        <f t="shared" si="5"/>
        <v>750245.8599999999</v>
      </c>
      <c r="L22"/>
      <c r="M22"/>
      <c r="N22"/>
    </row>
    <row r="23" spans="1:14" ht="16.5" customHeight="1">
      <c r="A23" s="18" t="s">
        <v>26</v>
      </c>
      <c r="B23" s="30">
        <v>27471.68</v>
      </c>
      <c r="C23" s="30">
        <v>35343.86</v>
      </c>
      <c r="D23" s="30">
        <v>42345.59</v>
      </c>
      <c r="E23" s="30">
        <v>24023.6</v>
      </c>
      <c r="F23" s="30">
        <v>27065.44</v>
      </c>
      <c r="G23" s="30">
        <v>30002.05</v>
      </c>
      <c r="H23" s="30">
        <v>30348.71</v>
      </c>
      <c r="I23" s="30">
        <v>42922.06</v>
      </c>
      <c r="J23" s="30">
        <v>11115.7</v>
      </c>
      <c r="K23" s="30">
        <f t="shared" si="5"/>
        <v>270638.69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1164.53</v>
      </c>
      <c r="C26" s="30">
        <v>1104.61</v>
      </c>
      <c r="D26" s="30">
        <v>1453.71</v>
      </c>
      <c r="E26" s="30">
        <v>776.35</v>
      </c>
      <c r="F26" s="30">
        <v>927.45</v>
      </c>
      <c r="G26" s="30">
        <v>1154.11</v>
      </c>
      <c r="H26" s="30">
        <v>1021.24</v>
      </c>
      <c r="I26" s="30">
        <v>1255.71</v>
      </c>
      <c r="J26" s="30">
        <v>317.84</v>
      </c>
      <c r="K26" s="30">
        <f t="shared" si="5"/>
        <v>9175.55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859.89</v>
      </c>
      <c r="C28" s="30">
        <v>790.68</v>
      </c>
      <c r="D28" s="30">
        <v>961.94</v>
      </c>
      <c r="E28" s="30">
        <v>548</v>
      </c>
      <c r="F28" s="30">
        <v>574.94</v>
      </c>
      <c r="G28" s="30">
        <v>655.11</v>
      </c>
      <c r="H28" s="30">
        <v>662.04</v>
      </c>
      <c r="I28" s="30">
        <v>949.78</v>
      </c>
      <c r="J28" s="30">
        <v>313.72</v>
      </c>
      <c r="K28" s="30">
        <f t="shared" si="5"/>
        <v>6316.1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-57621.119999999995</v>
      </c>
      <c r="C31" s="30">
        <f t="shared" si="8"/>
        <v>-63887.92</v>
      </c>
      <c r="D31" s="30">
        <f t="shared" si="8"/>
        <v>-1133117.98</v>
      </c>
      <c r="E31" s="30">
        <f t="shared" si="8"/>
        <v>-39217.810000000005</v>
      </c>
      <c r="F31" s="30">
        <f t="shared" si="8"/>
        <v>-45003.630000000005</v>
      </c>
      <c r="G31" s="30">
        <f t="shared" si="8"/>
        <v>-36346.369999999995</v>
      </c>
      <c r="H31" s="30">
        <f t="shared" si="8"/>
        <v>-721431.15</v>
      </c>
      <c r="I31" s="30">
        <f t="shared" si="8"/>
        <v>-61797.75</v>
      </c>
      <c r="J31" s="30">
        <f t="shared" si="8"/>
        <v>-16241.77</v>
      </c>
      <c r="K31" s="30">
        <f aca="true" t="shared" si="9" ref="K31:K39">SUM(B31:J31)</f>
        <v>-2174665.5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-51145.6</v>
      </c>
      <c r="C32" s="30">
        <f t="shared" si="10"/>
        <v>-57745.6</v>
      </c>
      <c r="D32" s="30">
        <f t="shared" si="10"/>
        <v>-58652</v>
      </c>
      <c r="E32" s="30">
        <f t="shared" si="10"/>
        <v>-34900.8</v>
      </c>
      <c r="F32" s="30">
        <f t="shared" si="10"/>
        <v>-39846.4</v>
      </c>
      <c r="G32" s="30">
        <f t="shared" si="10"/>
        <v>-29928.8</v>
      </c>
      <c r="H32" s="30">
        <f t="shared" si="10"/>
        <v>-22752.4</v>
      </c>
      <c r="I32" s="30">
        <f t="shared" si="10"/>
        <v>-54815.2</v>
      </c>
      <c r="J32" s="30">
        <f t="shared" si="10"/>
        <v>-7994.8</v>
      </c>
      <c r="K32" s="30">
        <f t="shared" si="9"/>
        <v>-357781.60000000003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-51145.6</v>
      </c>
      <c r="C33" s="30">
        <f t="shared" si="11"/>
        <v>-57745.6</v>
      </c>
      <c r="D33" s="30">
        <f t="shared" si="11"/>
        <v>-58652</v>
      </c>
      <c r="E33" s="30">
        <f t="shared" si="11"/>
        <v>-34900.8</v>
      </c>
      <c r="F33" s="30">
        <f t="shared" si="11"/>
        <v>-39846.4</v>
      </c>
      <c r="G33" s="30">
        <f t="shared" si="11"/>
        <v>-29928.8</v>
      </c>
      <c r="H33" s="30">
        <f t="shared" si="11"/>
        <v>-22752.4</v>
      </c>
      <c r="I33" s="30">
        <f t="shared" si="11"/>
        <v>-54815.2</v>
      </c>
      <c r="J33" s="30">
        <f t="shared" si="11"/>
        <v>-7994.8</v>
      </c>
      <c r="K33" s="30">
        <f t="shared" si="9"/>
        <v>-357781.60000000003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-6475.52</v>
      </c>
      <c r="C37" s="27">
        <f t="shared" si="12"/>
        <v>-6142.32</v>
      </c>
      <c r="D37" s="27">
        <f t="shared" si="12"/>
        <v>-1074465.98</v>
      </c>
      <c r="E37" s="27">
        <f t="shared" si="12"/>
        <v>-4317.01</v>
      </c>
      <c r="F37" s="27">
        <f t="shared" si="12"/>
        <v>-5157.23</v>
      </c>
      <c r="G37" s="27">
        <f t="shared" si="12"/>
        <v>-6417.57</v>
      </c>
      <c r="H37" s="27">
        <f t="shared" si="12"/>
        <v>-698678.75</v>
      </c>
      <c r="I37" s="27">
        <f t="shared" si="12"/>
        <v>-6982.55</v>
      </c>
      <c r="J37" s="27">
        <f t="shared" si="12"/>
        <v>-8246.970000000001</v>
      </c>
      <c r="K37" s="30">
        <f t="shared" si="9"/>
        <v>-1816883.9000000001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-1044000</v>
      </c>
      <c r="E46" s="17">
        <v>0</v>
      </c>
      <c r="F46" s="17">
        <v>0</v>
      </c>
      <c r="G46" s="17">
        <v>0</v>
      </c>
      <c r="H46" s="17">
        <v>-693000</v>
      </c>
      <c r="I46" s="17">
        <v>0</v>
      </c>
      <c r="J46" s="17">
        <v>0</v>
      </c>
      <c r="K46" s="30">
        <f t="shared" si="13"/>
        <v>-1737000</v>
      </c>
      <c r="L46" s="24"/>
      <c r="M46"/>
      <c r="N46"/>
    </row>
    <row r="47" spans="1:14" s="23" customFormat="1" ht="16.5" customHeight="1">
      <c r="A47" s="25" t="s">
        <v>10</v>
      </c>
      <c r="B47" s="17">
        <v>-6475.52</v>
      </c>
      <c r="C47" s="17">
        <v>-6142.32</v>
      </c>
      <c r="D47" s="17">
        <v>-8083.53</v>
      </c>
      <c r="E47" s="17">
        <v>-4317.01</v>
      </c>
      <c r="F47" s="17">
        <v>-5157.23</v>
      </c>
      <c r="G47" s="17">
        <v>-6417.57</v>
      </c>
      <c r="H47" s="17">
        <v>-5678.75</v>
      </c>
      <c r="I47" s="17">
        <v>-6982.55</v>
      </c>
      <c r="J47" s="17">
        <v>-1767.37</v>
      </c>
      <c r="K47" s="30">
        <f t="shared" si="13"/>
        <v>-51021.85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885798.8500000001</v>
      </c>
      <c r="C54" s="27">
        <f t="shared" si="15"/>
        <v>830408.8899999999</v>
      </c>
      <c r="D54" s="27">
        <f t="shared" si="15"/>
        <v>44891.70999999973</v>
      </c>
      <c r="E54" s="27">
        <f t="shared" si="15"/>
        <v>589508.9699999999</v>
      </c>
      <c r="F54" s="27">
        <f t="shared" si="15"/>
        <v>706409.6199999999</v>
      </c>
      <c r="G54" s="27">
        <f t="shared" si="15"/>
        <v>898216.13</v>
      </c>
      <c r="H54" s="27">
        <f t="shared" si="15"/>
        <v>106171.33999999997</v>
      </c>
      <c r="I54" s="27">
        <f t="shared" si="15"/>
        <v>955009.88</v>
      </c>
      <c r="J54" s="27">
        <f t="shared" si="15"/>
        <v>241018.79</v>
      </c>
      <c r="K54" s="20">
        <f>SUM(B54:J54)</f>
        <v>5257434.179999999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885798.8400000001</v>
      </c>
      <c r="C60" s="10">
        <f t="shared" si="17"/>
        <v>830408.890733744</v>
      </c>
      <c r="D60" s="10">
        <f t="shared" si="17"/>
        <v>44891.71471332412</v>
      </c>
      <c r="E60" s="10">
        <f t="shared" si="17"/>
        <v>589508.9665448889</v>
      </c>
      <c r="F60" s="10">
        <f t="shared" si="17"/>
        <v>706409.6246197942</v>
      </c>
      <c r="G60" s="10">
        <f t="shared" si="17"/>
        <v>898216.126050774</v>
      </c>
      <c r="H60" s="10">
        <f t="shared" si="17"/>
        <v>106171.34473413904</v>
      </c>
      <c r="I60" s="10">
        <f>SUM(I61:I73)</f>
        <v>955009.8799999999</v>
      </c>
      <c r="J60" s="10">
        <f t="shared" si="17"/>
        <v>241018.79391772332</v>
      </c>
      <c r="K60" s="5">
        <f>SUM(K61:K73)</f>
        <v>5257434.181314387</v>
      </c>
      <c r="L60" s="9"/>
    </row>
    <row r="61" spans="1:12" ht="16.5" customHeight="1">
      <c r="A61" s="7" t="s">
        <v>56</v>
      </c>
      <c r="B61" s="8">
        <v>774276.77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774276.77</v>
      </c>
      <c r="L61"/>
    </row>
    <row r="62" spans="1:12" ht="16.5" customHeight="1">
      <c r="A62" s="7" t="s">
        <v>57</v>
      </c>
      <c r="B62" s="8">
        <v>111522.07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111522.07</v>
      </c>
      <c r="L62"/>
    </row>
    <row r="63" spans="1:12" ht="16.5" customHeight="1">
      <c r="A63" s="7" t="s">
        <v>4</v>
      </c>
      <c r="B63" s="6">
        <v>0</v>
      </c>
      <c r="C63" s="8">
        <v>830408.890733744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830408.890733744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44891.71471332412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44891.71471332412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589508.9665448889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589508.9665448889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706409.6246197942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706409.6246197942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898216.126050774</v>
      </c>
      <c r="H67" s="6">
        <v>0</v>
      </c>
      <c r="I67" s="6">
        <v>0</v>
      </c>
      <c r="J67" s="6">
        <v>0</v>
      </c>
      <c r="K67" s="5">
        <f t="shared" si="18"/>
        <v>898216.126050774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106171.34473413904</v>
      </c>
      <c r="I68" s="6">
        <v>0</v>
      </c>
      <c r="J68" s="6">
        <v>0</v>
      </c>
      <c r="K68" s="5">
        <f t="shared" si="18"/>
        <v>106171.34473413904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354977.17</v>
      </c>
      <c r="J70" s="6">
        <v>0</v>
      </c>
      <c r="K70" s="5">
        <f t="shared" si="18"/>
        <v>354977.17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600032.71</v>
      </c>
      <c r="J71" s="6">
        <v>0</v>
      </c>
      <c r="K71" s="5">
        <f t="shared" si="18"/>
        <v>600032.71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241018.79391772332</v>
      </c>
      <c r="K72" s="5">
        <f t="shared" si="18"/>
        <v>241018.79391772332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2023-03-30T21:24:10Z</dcterms:modified>
  <cp:category/>
  <cp:version/>
  <cp:contentType/>
  <cp:contentStatus/>
</cp:coreProperties>
</file>