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<sst xmlns="http://schemas.openxmlformats.org/spreadsheetml/2006/main" count="82" uniqueCount="81">
  <si>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</si>
  <si>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</si>
  <si>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</si>
  <si>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</si>
  <si>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</si>
  <si>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</si>
  <si>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</si>
  <si>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</si>
  <si>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</si>
  <si>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</si>
  <si>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</si>
  <si>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</si>
  <si>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</si>
  <si>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</si>
  <si>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</si>
  <si>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</si>
  <si>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</si>
  <si>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</si>
  <si>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</si>
  <si>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</si>
  <si>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</si>
  <si>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</si>
  <si>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</si>
  <si>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</si>
  <si>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</si>
  <si>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</si>
  <si>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</si>
  <si>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</si>
  <si>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</si>
  <si>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</si>
  <si>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</si>
  <si>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</si>
  <si>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</si>
  <si>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</si>
  <si>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</si>
  <si>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</si>
  <si>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</si>
  <si>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</si>
  <si>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</si>
  <si>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</si>
  <si>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</si>
  <si>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</si>
  <si>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</si>
  <si>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</si>
  <si>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</si>
  <si>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</si>
  <si>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</si>
  <si>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</si>
  <si>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</si>
  <si>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</si>
  <si>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</si>
  <si>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</si>
  <si>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</si>
  <si>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</si>
  <si>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</si>
  <si>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</si>
  <si>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</si>
  <si>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</si>
  <si>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</si>
  <si>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</si>
  <si>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</si>
  <si>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</si>
  <si>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</si>
  <si>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</si>
  <si>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</si>
  <si>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</si>
  <si>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</si>
  <si>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</si>
  <si>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</si>
  <si>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</si>
  <si>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</si>
  <si>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</si>
  <si>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</si>
  <si>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</si>
  <si>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</si>
  <si>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</si>
  <si>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</si>
  <si>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</si>
  <si>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</si>
  <si>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</si>
  <si>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23/03/23 - VENCIMENTO 30/03/23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</si>
</sst>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356293</v>
      </c>
      <c r="C7" s="46">
        <f aca="true" t="shared" si="0" ref="C7:J7">+C8+C11</f>
        <v>333378</v>
      </c>
      <c r="D7" s="46">
        <f t="shared" si="0"/>
        <v>420010</v>
      </c>
      <c r="E7" s="46">
        <f t="shared" si="0"/>
        <v>244091</v>
      </c>
      <c r="F7" s="46">
        <f t="shared" si="0"/>
        <v>258015</v>
      </c>
      <c r="G7" s="46">
        <f t="shared" si="0"/>
        <v>236096</v>
      </c>
      <c r="H7" s="46">
        <f t="shared" si="0"/>
        <v>241039</v>
      </c>
      <c r="I7" s="46">
        <f t="shared" si="0"/>
        <v>398131</v>
      </c>
      <c r="J7" s="46">
        <f t="shared" si="0"/>
        <v>131291</v>
      </c>
      <c r="K7" s="38">
        <f aca="true" t="shared" si="1" ref="K7:K13">SUM(B7:J7)</f>
        <v>2618344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19904</v>
      </c>
      <c r="C8" s="44">
        <f t="shared" si="2"/>
        <v>26704</v>
      </c>
      <c r="D8" s="44">
        <f t="shared" si="2"/>
        <v>20869</v>
      </c>
      <c r="E8" s="44">
        <f t="shared" si="2"/>
        <v>17708</v>
      </c>
      <c r="F8" s="44">
        <f t="shared" si="2"/>
        <v>15689</v>
      </c>
      <c r="G8" s="44">
        <f t="shared" si="2"/>
        <v>7093</v>
      </c>
      <c r="H8" s="44">
        <f t="shared" si="2"/>
        <v>5481</v>
      </c>
      <c r="I8" s="44">
        <f t="shared" si="2"/>
        <v>21092</v>
      </c>
      <c r="J8" s="44">
        <f t="shared" si="2"/>
        <v>4841</v>
      </c>
      <c r="K8" s="38">
        <f t="shared" si="1"/>
        <v>139381</v>
      </c>
      <c r="L8"/>
      <c r="M8"/>
      <c r="N8"/>
    </row>
    <row r="9" spans="1:14" ht="16.5" customHeight="1">
      <c r="A9" s="22" t="s">
        <v>32</v>
      </c>
      <c r="B9" s="44">
        <v>19846</v>
      </c>
      <c r="C9" s="44">
        <v>26694</v>
      </c>
      <c r="D9" s="44">
        <v>20865</v>
      </c>
      <c r="E9" s="44">
        <v>17514</v>
      </c>
      <c r="F9" s="44">
        <v>15685</v>
      </c>
      <c r="G9" s="44">
        <v>7090</v>
      </c>
      <c r="H9" s="44">
        <v>5481</v>
      </c>
      <c r="I9" s="44">
        <v>21033</v>
      </c>
      <c r="J9" s="44">
        <v>4841</v>
      </c>
      <c r="K9" s="38">
        <f t="shared" si="1"/>
        <v>139049</v>
      </c>
      <c r="L9"/>
      <c r="M9"/>
      <c r="N9"/>
    </row>
    <row r="10" spans="1:14" ht="16.5" customHeight="1">
      <c r="A10" s="22" t="s">
        <v>31</v>
      </c>
      <c r="B10" s="44">
        <v>58</v>
      </c>
      <c r="C10" s="44">
        <v>10</v>
      </c>
      <c r="D10" s="44">
        <v>4</v>
      </c>
      <c r="E10" s="44">
        <v>194</v>
      </c>
      <c r="F10" s="44">
        <v>4</v>
      </c>
      <c r="G10" s="44">
        <v>3</v>
      </c>
      <c r="H10" s="44">
        <v>0</v>
      </c>
      <c r="I10" s="44">
        <v>59</v>
      </c>
      <c r="J10" s="44">
        <v>0</v>
      </c>
      <c r="K10" s="38">
        <f t="shared" si="1"/>
        <v>332</v>
      </c>
      <c r="L10"/>
      <c r="M10"/>
      <c r="N10"/>
    </row>
    <row r="11" spans="1:14" ht="16.5" customHeight="1">
      <c r="A11" s="43" t="s">
        <v>67</v>
      </c>
      <c r="B11" s="42">
        <v>336389</v>
      </c>
      <c r="C11" s="42">
        <v>306674</v>
      </c>
      <c r="D11" s="42">
        <v>399141</v>
      </c>
      <c r="E11" s="42">
        <v>226383</v>
      </c>
      <c r="F11" s="42">
        <v>242326</v>
      </c>
      <c r="G11" s="42">
        <v>229003</v>
      </c>
      <c r="H11" s="42">
        <v>235558</v>
      </c>
      <c r="I11" s="42">
        <v>377039</v>
      </c>
      <c r="J11" s="42">
        <v>126450</v>
      </c>
      <c r="K11" s="38">
        <f t="shared" si="1"/>
        <v>2478963</v>
      </c>
      <c r="L11" s="59"/>
      <c r="M11" s="59"/>
      <c r="N11" s="59"/>
    </row>
    <row r="12" spans="1:14" ht="16.5" customHeight="1">
      <c r="A12" s="22" t="s">
        <v>79</v>
      </c>
      <c r="B12" s="42">
        <v>20570</v>
      </c>
      <c r="C12" s="42">
        <v>18524</v>
      </c>
      <c r="D12" s="42">
        <v>24361</v>
      </c>
      <c r="E12" s="42">
        <v>15497</v>
      </c>
      <c r="F12" s="42">
        <v>12749</v>
      </c>
      <c r="G12" s="42">
        <v>11547</v>
      </c>
      <c r="H12" s="42">
        <v>10364</v>
      </c>
      <c r="I12" s="42">
        <v>17400</v>
      </c>
      <c r="J12" s="42">
        <v>5045</v>
      </c>
      <c r="K12" s="38">
        <f t="shared" si="1"/>
        <v>136057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315819</v>
      </c>
      <c r="C13" s="42">
        <f>+C11-C12</f>
        <v>288150</v>
      </c>
      <c r="D13" s="42">
        <f>+D11-D12</f>
        <v>374780</v>
      </c>
      <c r="E13" s="42">
        <f aca="true" t="shared" si="3" ref="E13:J13">+E11-E12</f>
        <v>210886</v>
      </c>
      <c r="F13" s="42">
        <f t="shared" si="3"/>
        <v>229577</v>
      </c>
      <c r="G13" s="42">
        <f t="shared" si="3"/>
        <v>217456</v>
      </c>
      <c r="H13" s="42">
        <f t="shared" si="3"/>
        <v>225194</v>
      </c>
      <c r="I13" s="42">
        <f t="shared" si="3"/>
        <v>359639</v>
      </c>
      <c r="J13" s="42">
        <f t="shared" si="3"/>
        <v>121405</v>
      </c>
      <c r="K13" s="38">
        <f t="shared" si="1"/>
        <v>2342906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1.071206412864117</v>
      </c>
      <c r="C18" s="39">
        <v>1.004160903831443</v>
      </c>
      <c r="D18" s="39">
        <v>0.90043636713921</v>
      </c>
      <c r="E18" s="39">
        <v>1.099721707049822</v>
      </c>
      <c r="F18" s="39">
        <v>0.961586227190104</v>
      </c>
      <c r="G18" s="39">
        <v>1.115410849254081</v>
      </c>
      <c r="H18" s="39">
        <v>1.228071472389042</v>
      </c>
      <c r="I18" s="39">
        <v>1.052183303348975</v>
      </c>
      <c r="J18" s="39">
        <v>0.998034236343388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1773974.06</v>
      </c>
      <c r="C20" s="36">
        <f aca="true" t="shared" si="4" ref="C20:J20">SUM(C21:C28)</f>
        <v>1707719.78</v>
      </c>
      <c r="D20" s="36">
        <f t="shared" si="4"/>
        <v>2139254.5300000003</v>
      </c>
      <c r="E20" s="36">
        <f t="shared" si="4"/>
        <v>1322060.5500000003</v>
      </c>
      <c r="F20" s="36">
        <f t="shared" si="4"/>
        <v>1292449.8699999999</v>
      </c>
      <c r="G20" s="36">
        <f t="shared" si="4"/>
        <v>1384429.05</v>
      </c>
      <c r="H20" s="36">
        <f t="shared" si="4"/>
        <v>1244685.84</v>
      </c>
      <c r="I20" s="36">
        <f t="shared" si="4"/>
        <v>1792037.07</v>
      </c>
      <c r="J20" s="36">
        <f t="shared" si="4"/>
        <v>629220.8000000002</v>
      </c>
      <c r="K20" s="36">
        <f aca="true" t="shared" si="5" ref="K20:K28">SUM(B20:J20)</f>
        <v>13285831.55</v>
      </c>
      <c r="L20"/>
      <c r="M20"/>
      <c r="N20"/>
    </row>
    <row r="21" spans="1:14" ht="16.5" customHeight="1">
      <c r="A21" s="35" t="s">
        <v>28</v>
      </c>
      <c r="B21" s="58">
        <f>ROUND((B15+B16)*B7,2)</f>
        <v>1600147.49</v>
      </c>
      <c r="C21" s="58">
        <f>ROUND((C15+C16)*C7,2)</f>
        <v>1644853.71</v>
      </c>
      <c r="D21" s="58">
        <f aca="true" t="shared" si="6" ref="D21:J21">ROUND((D15+D16)*D7,2)</f>
        <v>2297244.7</v>
      </c>
      <c r="E21" s="58">
        <f t="shared" si="6"/>
        <v>1160750.34</v>
      </c>
      <c r="F21" s="58">
        <f t="shared" si="6"/>
        <v>1298434.69</v>
      </c>
      <c r="G21" s="58">
        <f t="shared" si="6"/>
        <v>1200170.41</v>
      </c>
      <c r="H21" s="58">
        <f t="shared" si="6"/>
        <v>975605.35</v>
      </c>
      <c r="I21" s="58">
        <f t="shared" si="6"/>
        <v>1627758.59</v>
      </c>
      <c r="J21" s="58">
        <f t="shared" si="6"/>
        <v>607378.42</v>
      </c>
      <c r="K21" s="30">
        <f t="shared" si="5"/>
        <v>12412343.7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113940.76</v>
      </c>
      <c r="C22" s="30">
        <f t="shared" si="7"/>
        <v>6844.08</v>
      </c>
      <c r="D22" s="30">
        <f t="shared" si="7"/>
        <v>-228722.03</v>
      </c>
      <c r="E22" s="30">
        <f t="shared" si="7"/>
        <v>115752.01</v>
      </c>
      <c r="F22" s="30">
        <f t="shared" si="7"/>
        <v>-49877.78</v>
      </c>
      <c r="G22" s="30">
        <f t="shared" si="7"/>
        <v>138512.69</v>
      </c>
      <c r="H22" s="30">
        <f t="shared" si="7"/>
        <v>222507.75</v>
      </c>
      <c r="I22" s="30">
        <f t="shared" si="7"/>
        <v>84941.82</v>
      </c>
      <c r="J22" s="30">
        <f t="shared" si="7"/>
        <v>-1193.96</v>
      </c>
      <c r="K22" s="30">
        <f t="shared" si="5"/>
        <v>402705.33999999997</v>
      </c>
      <c r="L22"/>
      <c r="M22"/>
      <c r="N22"/>
    </row>
    <row r="23" spans="1:14" ht="16.5" customHeight="1">
      <c r="A23" s="18" t="s">
        <v>26</v>
      </c>
      <c r="B23" s="30">
        <v>55622.53</v>
      </c>
      <c r="C23" s="30">
        <v>50197.88</v>
      </c>
      <c r="D23" s="30">
        <v>62631.09</v>
      </c>
      <c r="E23" s="30">
        <v>40359.2</v>
      </c>
      <c r="F23" s="30">
        <v>40390.53</v>
      </c>
      <c r="G23" s="30">
        <v>42091.35</v>
      </c>
      <c r="H23" s="30">
        <v>41288.42</v>
      </c>
      <c r="I23" s="30">
        <v>73286.67</v>
      </c>
      <c r="J23" s="30">
        <v>20405.88</v>
      </c>
      <c r="K23" s="30">
        <f t="shared" si="5"/>
        <v>426273.55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1333.87</v>
      </c>
      <c r="C26" s="30">
        <v>1284.37</v>
      </c>
      <c r="D26" s="30">
        <v>1607.41</v>
      </c>
      <c r="E26" s="30">
        <v>992.59</v>
      </c>
      <c r="F26" s="30">
        <v>971.74</v>
      </c>
      <c r="G26" s="30">
        <v>1039.48</v>
      </c>
      <c r="H26" s="30">
        <v>935.27</v>
      </c>
      <c r="I26" s="30">
        <v>1346.89</v>
      </c>
      <c r="J26" s="30">
        <v>474.15</v>
      </c>
      <c r="K26" s="30">
        <f t="shared" si="5"/>
        <v>9985.769999999999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859.89</v>
      </c>
      <c r="C28" s="30">
        <v>790.68</v>
      </c>
      <c r="D28" s="30">
        <v>961.94</v>
      </c>
      <c r="E28" s="30">
        <v>548</v>
      </c>
      <c r="F28" s="30">
        <v>574.94</v>
      </c>
      <c r="G28" s="30">
        <v>655.11</v>
      </c>
      <c r="H28" s="30">
        <v>662.04</v>
      </c>
      <c r="I28" s="30">
        <v>949.78</v>
      </c>
      <c r="J28" s="30">
        <v>313.72</v>
      </c>
      <c r="K28" s="30">
        <f t="shared" si="5"/>
        <v>6316.1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-133892.59</v>
      </c>
      <c r="C31" s="30">
        <f t="shared" si="8"/>
        <v>-130592</v>
      </c>
      <c r="D31" s="30">
        <f t="shared" si="8"/>
        <v>-138729.22999999995</v>
      </c>
      <c r="E31" s="30">
        <f t="shared" si="8"/>
        <v>-128217.78</v>
      </c>
      <c r="F31" s="30">
        <f t="shared" si="8"/>
        <v>-74417.51</v>
      </c>
      <c r="G31" s="30">
        <f t="shared" si="8"/>
        <v>-96341.45000000001</v>
      </c>
      <c r="H31" s="30">
        <f t="shared" si="8"/>
        <v>-42147.89</v>
      </c>
      <c r="I31" s="30">
        <f t="shared" si="8"/>
        <v>-120058.02</v>
      </c>
      <c r="J31" s="30">
        <f t="shared" si="8"/>
        <v>-36593.8</v>
      </c>
      <c r="K31" s="30">
        <f aca="true" t="shared" si="9" ref="K31:K39">SUM(B31:J31)</f>
        <v>-900990.2700000001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-126475.45</v>
      </c>
      <c r="C32" s="30">
        <f t="shared" si="10"/>
        <v>-123450.1</v>
      </c>
      <c r="D32" s="30">
        <f t="shared" si="10"/>
        <v>-107408.54000000001</v>
      </c>
      <c r="E32" s="30">
        <f t="shared" si="10"/>
        <v>-122698.38</v>
      </c>
      <c r="F32" s="30">
        <f t="shared" si="10"/>
        <v>-69014</v>
      </c>
      <c r="G32" s="30">
        <f t="shared" si="10"/>
        <v>-90561.29000000001</v>
      </c>
      <c r="H32" s="30">
        <f t="shared" si="10"/>
        <v>-36947.2</v>
      </c>
      <c r="I32" s="30">
        <f t="shared" si="10"/>
        <v>-112568.44</v>
      </c>
      <c r="J32" s="30">
        <f t="shared" si="10"/>
        <v>-27477.64</v>
      </c>
      <c r="K32" s="30">
        <f t="shared" si="9"/>
        <v>-816601.0399999999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-87322.4</v>
      </c>
      <c r="C33" s="30">
        <f t="shared" si="11"/>
        <v>-117453.6</v>
      </c>
      <c r="D33" s="30">
        <f t="shared" si="11"/>
        <v>-91806</v>
      </c>
      <c r="E33" s="30">
        <f t="shared" si="11"/>
        <v>-77061.6</v>
      </c>
      <c r="F33" s="30">
        <f t="shared" si="11"/>
        <v>-69014</v>
      </c>
      <c r="G33" s="30">
        <f t="shared" si="11"/>
        <v>-31196</v>
      </c>
      <c r="H33" s="30">
        <f t="shared" si="11"/>
        <v>-24116.4</v>
      </c>
      <c r="I33" s="30">
        <f t="shared" si="11"/>
        <v>-92545.2</v>
      </c>
      <c r="J33" s="30">
        <f t="shared" si="11"/>
        <v>-21300.4</v>
      </c>
      <c r="K33" s="30">
        <f t="shared" si="9"/>
        <v>-611815.6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-39153.05</v>
      </c>
      <c r="C36" s="30">
        <v>-5996.5</v>
      </c>
      <c r="D36" s="30">
        <v>-15602.54</v>
      </c>
      <c r="E36" s="30">
        <v>-45636.78</v>
      </c>
      <c r="F36" s="26">
        <v>0</v>
      </c>
      <c r="G36" s="30">
        <v>-59365.29</v>
      </c>
      <c r="H36" s="30">
        <v>-12830.8</v>
      </c>
      <c r="I36" s="30">
        <v>-20023.24</v>
      </c>
      <c r="J36" s="30">
        <v>-6177.24</v>
      </c>
      <c r="K36" s="30">
        <f t="shared" si="9"/>
        <v>-204785.43999999997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-7417.14</v>
      </c>
      <c r="C37" s="27">
        <f t="shared" si="12"/>
        <v>-7141.9</v>
      </c>
      <c r="D37" s="27">
        <f t="shared" si="12"/>
        <v>-31320.68999999995</v>
      </c>
      <c r="E37" s="27">
        <f t="shared" si="12"/>
        <v>-5519.4</v>
      </c>
      <c r="F37" s="27">
        <f t="shared" si="12"/>
        <v>-5403.51</v>
      </c>
      <c r="G37" s="27">
        <f t="shared" si="12"/>
        <v>-5780.16</v>
      </c>
      <c r="H37" s="27">
        <f t="shared" si="12"/>
        <v>-5200.69</v>
      </c>
      <c r="I37" s="27">
        <f t="shared" si="12"/>
        <v>-7489.58</v>
      </c>
      <c r="J37" s="27">
        <f t="shared" si="12"/>
        <v>-9116.16</v>
      </c>
      <c r="K37" s="30">
        <f t="shared" si="9"/>
        <v>-84389.22999999997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-7417.14</v>
      </c>
      <c r="C47" s="17">
        <v>-7141.9</v>
      </c>
      <c r="D47" s="17">
        <v>-8938.24</v>
      </c>
      <c r="E47" s="17">
        <v>-5519.4</v>
      </c>
      <c r="F47" s="17">
        <v>-5403.51</v>
      </c>
      <c r="G47" s="17">
        <v>-5780.16</v>
      </c>
      <c r="H47" s="17">
        <v>-5200.69</v>
      </c>
      <c r="I47" s="17">
        <v>-7489.58</v>
      </c>
      <c r="J47" s="17">
        <v>-2636.56</v>
      </c>
      <c r="K47" s="30">
        <f t="shared" si="13"/>
        <v>-55527.18000000001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1640081.47</v>
      </c>
      <c r="C54" s="27">
        <f t="shared" si="15"/>
        <v>1577127.78</v>
      </c>
      <c r="D54" s="27">
        <f t="shared" si="15"/>
        <v>2000525.3000000003</v>
      </c>
      <c r="E54" s="27">
        <f t="shared" si="15"/>
        <v>1193842.7700000003</v>
      </c>
      <c r="F54" s="27">
        <f t="shared" si="15"/>
        <v>1218032.3599999999</v>
      </c>
      <c r="G54" s="27">
        <f t="shared" si="15"/>
        <v>1288087.6</v>
      </c>
      <c r="H54" s="27">
        <f t="shared" si="15"/>
        <v>1202537.9500000002</v>
      </c>
      <c r="I54" s="27">
        <f t="shared" si="15"/>
        <v>1671979.05</v>
      </c>
      <c r="J54" s="27">
        <f t="shared" si="15"/>
        <v>592627.0000000001</v>
      </c>
      <c r="K54" s="20">
        <f>SUM(B54:J54)</f>
        <v>12384841.280000001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1640081.48</v>
      </c>
      <c r="C60" s="10">
        <f t="shared" si="17"/>
        <v>1577127.7780523829</v>
      </c>
      <c r="D60" s="10">
        <f t="shared" si="17"/>
        <v>2000525.3020077294</v>
      </c>
      <c r="E60" s="10">
        <f t="shared" si="17"/>
        <v>1193842.7653056302</v>
      </c>
      <c r="F60" s="10">
        <f t="shared" si="17"/>
        <v>1218032.364692858</v>
      </c>
      <c r="G60" s="10">
        <f t="shared" si="17"/>
        <v>1288087.5962028122</v>
      </c>
      <c r="H60" s="10">
        <f t="shared" si="17"/>
        <v>1202537.948558257</v>
      </c>
      <c r="I60" s="10">
        <f>SUM(I61:I73)</f>
        <v>1671979.05</v>
      </c>
      <c r="J60" s="10">
        <f t="shared" si="17"/>
        <v>592626.9975498007</v>
      </c>
      <c r="K60" s="5">
        <f>SUM(K61:K73)</f>
        <v>12384841.282369468</v>
      </c>
      <c r="L60" s="9"/>
    </row>
    <row r="61" spans="1:12" ht="16.5" customHeight="1">
      <c r="A61" s="7" t="s">
        <v>56</v>
      </c>
      <c r="B61" s="8">
        <v>1433431.21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1433431.21</v>
      </c>
      <c r="L61"/>
    </row>
    <row r="62" spans="1:12" ht="16.5" customHeight="1">
      <c r="A62" s="7" t="s">
        <v>57</v>
      </c>
      <c r="B62" s="8">
        <v>206650.27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206650.27</v>
      </c>
      <c r="L62"/>
    </row>
    <row r="63" spans="1:12" ht="16.5" customHeight="1">
      <c r="A63" s="7" t="s">
        <v>4</v>
      </c>
      <c r="B63" s="6">
        <v>0</v>
      </c>
      <c r="C63" s="8">
        <v>1577127.7780523829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1577127.7780523829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2000525.3020077294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2000525.3020077294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1193842.7653056302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1193842.7653056302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1218032.364692858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1218032.364692858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1288087.5962028122</v>
      </c>
      <c r="H67" s="6">
        <v>0</v>
      </c>
      <c r="I67" s="6">
        <v>0</v>
      </c>
      <c r="J67" s="6">
        <v>0</v>
      </c>
      <c r="K67" s="5">
        <f t="shared" si="18"/>
        <v>1288087.5962028122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1202537.948558257</v>
      </c>
      <c r="I68" s="6">
        <v>0</v>
      </c>
      <c r="J68" s="6">
        <v>0</v>
      </c>
      <c r="K68" s="5">
        <f t="shared" si="18"/>
        <v>1202537.948558257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611609.94</v>
      </c>
      <c r="J70" s="6">
        <v>0</v>
      </c>
      <c r="K70" s="5">
        <f t="shared" si="18"/>
        <v>611609.94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1060369.11</v>
      </c>
      <c r="J71" s="6">
        <v>0</v>
      </c>
      <c r="K71" s="5">
        <f t="shared" si="18"/>
        <v>1060369.11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592626.9975498007</v>
      </c>
      <c r="K72" s="5">
        <f t="shared" si="18"/>
        <v>592626.9975498007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2023-03-29T22:40:49Z</dcterms:modified>
  <cp:category/>
  <cp:version/>
  <cp:contentType/>
  <cp:contentStatus/>
</cp:coreProperties>
</file>