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21" sheetId="1" r:id="rId1"/>
  </sheets>
  <definedNames>
    <definedName name="_xlnm.Print_Area" localSheetId="0">'21'!$A$1:$K$73</definedName>
    <definedName name="_xlnm.Print_Titles" localSheetId="0">'21'!$4:$6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<sst xmlns="http://schemas.openxmlformats.org/spreadsheetml/2006/main" count="82" uniqueCount="81">
  <si>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</si>
  <si>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</si>
  <si>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</si>
  <si>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</si>
  <si>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</si>
  <si>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</si>
  <si>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</si>
  <si>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</si>
  <si>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</si>
  <si>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</si>
  <si>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</si>
  <si>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</si>
  <si>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</si>
  <si>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</si>
  <si>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</si>
  <si>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</si>
  <si>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</si>
  <si>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</si>
  <si>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</si>
  <si>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</si>
  <si>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</si>
  <si>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</si>
  <si>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</si>
  <si>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</si>
  <si>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</si>
  <si>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</si>
  <si>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</si>
  <si>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</si>
  <si>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</si>
  <si>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</si>
  <si>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</si>
  <si>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</si>
  <si>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</si>
  <si>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</si>
  <si>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</si>
  <si>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</si>
  <si>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</si>
  <si>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</si>
  <si>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</si>
  <si>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</si>
  <si>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</si>
  <si>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</si>
  <si>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</si>
  <si>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</si>
  <si>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</si>
  <si>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</si>
  <si>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</si>
  <si>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</si>
  <si>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</si>
  <si>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</si>
  <si>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</si>
  <si>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</si>
  <si>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</si>
  <si>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</si>
  <si>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</si>
  <si>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</si>
  <si>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</si>
  <si>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</si>
  <si>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</si>
  <si>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</si>
  <si>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</si>
  <si>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</si>
  <si>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</si>
  <si>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</si>
  <si>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</si>
  <si>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</si>
  <si>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</si>
  <si>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</si>
  <si>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</si>
  <si>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</si>
  <si>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</si>
  <si>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</si>
  <si>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</si>
  <si>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</si>
  <si>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</si>
  <si>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</si>
  <si>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</si>
  <si>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</si>
  <si>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</si>
  <si>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</si>
  <si>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21/03/23 - VENCIMENTO 28/03/23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</si>
</sst>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349717</v>
      </c>
      <c r="C7" s="46">
        <f aca="true" t="shared" si="0" ref="C7:J7">+C8+C11</f>
        <v>285254</v>
      </c>
      <c r="D7" s="46">
        <f t="shared" si="0"/>
        <v>342118</v>
      </c>
      <c r="E7" s="46">
        <f t="shared" si="0"/>
        <v>188233</v>
      </c>
      <c r="F7" s="46">
        <f t="shared" si="0"/>
        <v>246856</v>
      </c>
      <c r="G7" s="46">
        <f t="shared" si="0"/>
        <v>232838</v>
      </c>
      <c r="H7" s="46">
        <f t="shared" si="0"/>
        <v>267760</v>
      </c>
      <c r="I7" s="46">
        <f t="shared" si="0"/>
        <v>384862</v>
      </c>
      <c r="J7" s="46">
        <f t="shared" si="0"/>
        <v>123143</v>
      </c>
      <c r="K7" s="38">
        <f aca="true" t="shared" si="1" ref="K7:K13">SUM(B7:J7)</f>
        <v>2420781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18207</v>
      </c>
      <c r="C8" s="44">
        <f t="shared" si="2"/>
        <v>18278</v>
      </c>
      <c r="D8" s="44">
        <f t="shared" si="2"/>
        <v>16837</v>
      </c>
      <c r="E8" s="44">
        <f t="shared" si="2"/>
        <v>11741</v>
      </c>
      <c r="F8" s="44">
        <f t="shared" si="2"/>
        <v>13452</v>
      </c>
      <c r="G8" s="44">
        <f t="shared" si="2"/>
        <v>6653</v>
      </c>
      <c r="H8" s="44">
        <f t="shared" si="2"/>
        <v>5802</v>
      </c>
      <c r="I8" s="44">
        <f t="shared" si="2"/>
        <v>19141</v>
      </c>
      <c r="J8" s="44">
        <f t="shared" si="2"/>
        <v>4188</v>
      </c>
      <c r="K8" s="38">
        <f t="shared" si="1"/>
        <v>114299</v>
      </c>
      <c r="L8"/>
      <c r="M8"/>
      <c r="N8"/>
    </row>
    <row r="9" spans="1:14" ht="16.5" customHeight="1">
      <c r="A9" s="22" t="s">
        <v>32</v>
      </c>
      <c r="B9" s="44">
        <v>18145</v>
      </c>
      <c r="C9" s="44">
        <v>18270</v>
      </c>
      <c r="D9" s="44">
        <v>16830</v>
      </c>
      <c r="E9" s="44">
        <v>11573</v>
      </c>
      <c r="F9" s="44">
        <v>13442</v>
      </c>
      <c r="G9" s="44">
        <v>6652</v>
      </c>
      <c r="H9" s="44">
        <v>5802</v>
      </c>
      <c r="I9" s="44">
        <v>19070</v>
      </c>
      <c r="J9" s="44">
        <v>4188</v>
      </c>
      <c r="K9" s="38">
        <f t="shared" si="1"/>
        <v>113972</v>
      </c>
      <c r="L9"/>
      <c r="M9"/>
      <c r="N9"/>
    </row>
    <row r="10" spans="1:14" ht="16.5" customHeight="1">
      <c r="A10" s="22" t="s">
        <v>31</v>
      </c>
      <c r="B10" s="44">
        <v>62</v>
      </c>
      <c r="C10" s="44">
        <v>8</v>
      </c>
      <c r="D10" s="44">
        <v>7</v>
      </c>
      <c r="E10" s="44">
        <v>168</v>
      </c>
      <c r="F10" s="44">
        <v>10</v>
      </c>
      <c r="G10" s="44">
        <v>1</v>
      </c>
      <c r="H10" s="44">
        <v>0</v>
      </c>
      <c r="I10" s="44">
        <v>71</v>
      </c>
      <c r="J10" s="44">
        <v>0</v>
      </c>
      <c r="K10" s="38">
        <f t="shared" si="1"/>
        <v>327</v>
      </c>
      <c r="L10"/>
      <c r="M10"/>
      <c r="N10"/>
    </row>
    <row r="11" spans="1:14" ht="16.5" customHeight="1">
      <c r="A11" s="43" t="s">
        <v>67</v>
      </c>
      <c r="B11" s="42">
        <v>331510</v>
      </c>
      <c r="C11" s="42">
        <v>266976</v>
      </c>
      <c r="D11" s="42">
        <v>325281</v>
      </c>
      <c r="E11" s="42">
        <v>176492</v>
      </c>
      <c r="F11" s="42">
        <v>233404</v>
      </c>
      <c r="G11" s="42">
        <v>226185</v>
      </c>
      <c r="H11" s="42">
        <v>261958</v>
      </c>
      <c r="I11" s="42">
        <v>365721</v>
      </c>
      <c r="J11" s="42">
        <v>118955</v>
      </c>
      <c r="K11" s="38">
        <f t="shared" si="1"/>
        <v>2306482</v>
      </c>
      <c r="L11" s="59"/>
      <c r="M11" s="59"/>
      <c r="N11" s="59"/>
    </row>
    <row r="12" spans="1:14" ht="16.5" customHeight="1">
      <c r="A12" s="22" t="s">
        <v>79</v>
      </c>
      <c r="B12" s="42">
        <v>21199</v>
      </c>
      <c r="C12" s="42">
        <v>19190</v>
      </c>
      <c r="D12" s="42">
        <v>23296</v>
      </c>
      <c r="E12" s="42">
        <v>15481</v>
      </c>
      <c r="F12" s="42">
        <v>12924</v>
      </c>
      <c r="G12" s="42">
        <v>11764</v>
      </c>
      <c r="H12" s="42">
        <v>11652</v>
      </c>
      <c r="I12" s="42">
        <v>18310</v>
      </c>
      <c r="J12" s="42">
        <v>4763</v>
      </c>
      <c r="K12" s="38">
        <f t="shared" si="1"/>
        <v>138579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310311</v>
      </c>
      <c r="C13" s="42">
        <f>+C11-C12</f>
        <v>247786</v>
      </c>
      <c r="D13" s="42">
        <f>+D11-D12</f>
        <v>301985</v>
      </c>
      <c r="E13" s="42">
        <f aca="true" t="shared" si="3" ref="E13:J13">+E11-E12</f>
        <v>161011</v>
      </c>
      <c r="F13" s="42">
        <f t="shared" si="3"/>
        <v>220480</v>
      </c>
      <c r="G13" s="42">
        <f t="shared" si="3"/>
        <v>214421</v>
      </c>
      <c r="H13" s="42">
        <f t="shared" si="3"/>
        <v>250306</v>
      </c>
      <c r="I13" s="42">
        <f t="shared" si="3"/>
        <v>347411</v>
      </c>
      <c r="J13" s="42">
        <f t="shared" si="3"/>
        <v>114192</v>
      </c>
      <c r="K13" s="38">
        <f t="shared" si="1"/>
        <v>2167903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1.093290480676389</v>
      </c>
      <c r="C18" s="39">
        <v>1.151954555406403</v>
      </c>
      <c r="D18" s="39">
        <v>1.079196683067764</v>
      </c>
      <c r="E18" s="39">
        <v>1.380948827780343</v>
      </c>
      <c r="F18" s="39">
        <v>0.99682651572769</v>
      </c>
      <c r="G18" s="39">
        <v>1.131666418932953</v>
      </c>
      <c r="H18" s="39">
        <v>1.126079135303924</v>
      </c>
      <c r="I18" s="39">
        <v>1.083458396987416</v>
      </c>
      <c r="J18" s="39">
        <v>1.056275511946473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1777092.1600000001</v>
      </c>
      <c r="C20" s="36">
        <f aca="true" t="shared" si="4" ref="C20:J20">SUM(C21:C28)</f>
        <v>1677598.6700000002</v>
      </c>
      <c r="D20" s="36">
        <f t="shared" si="4"/>
        <v>2090173.2799999998</v>
      </c>
      <c r="E20" s="36">
        <f t="shared" si="4"/>
        <v>1280822.2300000002</v>
      </c>
      <c r="F20" s="36">
        <f t="shared" si="4"/>
        <v>1282783.8299999996</v>
      </c>
      <c r="G20" s="36">
        <f t="shared" si="4"/>
        <v>1384109.25</v>
      </c>
      <c r="H20" s="36">
        <f t="shared" si="4"/>
        <v>1266343.9800000002</v>
      </c>
      <c r="I20" s="36">
        <f t="shared" si="4"/>
        <v>1784384.5200000003</v>
      </c>
      <c r="J20" s="36">
        <f t="shared" si="4"/>
        <v>624972.8500000001</v>
      </c>
      <c r="K20" s="36">
        <f aca="true" t="shared" si="5" ref="K20:K28">SUM(B20:J20)</f>
        <v>13168280.77</v>
      </c>
      <c r="L20"/>
      <c r="M20"/>
      <c r="N20"/>
    </row>
    <row r="21" spans="1:14" ht="16.5" customHeight="1">
      <c r="A21" s="35" t="s">
        <v>28</v>
      </c>
      <c r="B21" s="58">
        <f>ROUND((B15+B16)*B7,2)</f>
        <v>1570614.02</v>
      </c>
      <c r="C21" s="58">
        <f>ROUND((C15+C16)*C7,2)</f>
        <v>1407414.71</v>
      </c>
      <c r="D21" s="58">
        <f aca="true" t="shared" si="6" ref="D21:J21">ROUND((D15+D16)*D7,2)</f>
        <v>1871214.4</v>
      </c>
      <c r="E21" s="58">
        <f t="shared" si="6"/>
        <v>895123.21</v>
      </c>
      <c r="F21" s="58">
        <f t="shared" si="6"/>
        <v>1242278.13</v>
      </c>
      <c r="G21" s="58">
        <f t="shared" si="6"/>
        <v>1183608.69</v>
      </c>
      <c r="H21" s="58">
        <f t="shared" si="6"/>
        <v>1083758.6</v>
      </c>
      <c r="I21" s="58">
        <f t="shared" si="6"/>
        <v>1573508.29</v>
      </c>
      <c r="J21" s="58">
        <f t="shared" si="6"/>
        <v>569684.15</v>
      </c>
      <c r="K21" s="30">
        <f t="shared" si="5"/>
        <v>11397204.200000001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146523.34</v>
      </c>
      <c r="C22" s="30">
        <f t="shared" si="7"/>
        <v>213863.08</v>
      </c>
      <c r="D22" s="30">
        <f t="shared" si="7"/>
        <v>148193.97</v>
      </c>
      <c r="E22" s="30">
        <f t="shared" si="7"/>
        <v>340996.14</v>
      </c>
      <c r="F22" s="30">
        <f t="shared" si="7"/>
        <v>-3942.35</v>
      </c>
      <c r="G22" s="30">
        <f t="shared" si="7"/>
        <v>155841.52</v>
      </c>
      <c r="H22" s="30">
        <f t="shared" si="7"/>
        <v>136639.35</v>
      </c>
      <c r="I22" s="30">
        <f t="shared" si="7"/>
        <v>131322.48</v>
      </c>
      <c r="J22" s="30">
        <f t="shared" si="7"/>
        <v>32059.27</v>
      </c>
      <c r="K22" s="30">
        <f t="shared" si="5"/>
        <v>1301496.8</v>
      </c>
      <c r="L22"/>
      <c r="M22"/>
      <c r="N22"/>
    </row>
    <row r="23" spans="1:14" ht="16.5" customHeight="1">
      <c r="A23" s="18" t="s">
        <v>26</v>
      </c>
      <c r="B23" s="30">
        <v>55691.52</v>
      </c>
      <c r="C23" s="30">
        <v>50522.82</v>
      </c>
      <c r="D23" s="30">
        <v>62703.21</v>
      </c>
      <c r="E23" s="30">
        <v>39535.15</v>
      </c>
      <c r="F23" s="30">
        <v>40953.43</v>
      </c>
      <c r="G23" s="30">
        <v>41004.44</v>
      </c>
      <c r="H23" s="30">
        <v>40646.08</v>
      </c>
      <c r="I23" s="30">
        <v>73511.57</v>
      </c>
      <c r="J23" s="30">
        <v>20604.18</v>
      </c>
      <c r="K23" s="30">
        <f t="shared" si="5"/>
        <v>425172.39999999997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1333.87</v>
      </c>
      <c r="C26" s="30">
        <v>1258.32</v>
      </c>
      <c r="D26" s="30">
        <v>1568.34</v>
      </c>
      <c r="E26" s="30">
        <v>961.32</v>
      </c>
      <c r="F26" s="30">
        <v>963.93</v>
      </c>
      <c r="G26" s="30">
        <v>1039.48</v>
      </c>
      <c r="H26" s="30">
        <v>950.9</v>
      </c>
      <c r="I26" s="30">
        <v>1339.08</v>
      </c>
      <c r="J26" s="30">
        <v>468.94</v>
      </c>
      <c r="K26" s="30">
        <f t="shared" si="5"/>
        <v>9884.18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6316.1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-185610.46000000002</v>
      </c>
      <c r="C31" s="30">
        <f t="shared" si="8"/>
        <v>-92986.08</v>
      </c>
      <c r="D31" s="30">
        <f t="shared" si="8"/>
        <v>1395145.5799999998</v>
      </c>
      <c r="E31" s="30">
        <f t="shared" si="8"/>
        <v>-153179.19</v>
      </c>
      <c r="F31" s="30">
        <f t="shared" si="8"/>
        <v>-64504.850000000006</v>
      </c>
      <c r="G31" s="30">
        <f t="shared" si="8"/>
        <v>-176640.87</v>
      </c>
      <c r="H31" s="30">
        <f t="shared" si="8"/>
        <v>1014390.7099999998</v>
      </c>
      <c r="I31" s="30">
        <f t="shared" si="8"/>
        <v>-131605.49</v>
      </c>
      <c r="J31" s="30">
        <f t="shared" si="8"/>
        <v>-39932.08</v>
      </c>
      <c r="K31" s="30">
        <f aca="true" t="shared" si="9" ref="K31:K39">SUM(B31:J31)</f>
        <v>1565077.2699999998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-178193.32</v>
      </c>
      <c r="C32" s="30">
        <f t="shared" si="10"/>
        <v>-85989.05</v>
      </c>
      <c r="D32" s="30">
        <f t="shared" si="10"/>
        <v>-103751.03</v>
      </c>
      <c r="E32" s="30">
        <f t="shared" si="10"/>
        <v>-147833.63</v>
      </c>
      <c r="F32" s="30">
        <f t="shared" si="10"/>
        <v>-59144.8</v>
      </c>
      <c r="G32" s="30">
        <f t="shared" si="10"/>
        <v>-170860.71</v>
      </c>
      <c r="H32" s="30">
        <f t="shared" si="10"/>
        <v>-51321.68</v>
      </c>
      <c r="I32" s="30">
        <f t="shared" si="10"/>
        <v>-124159.37</v>
      </c>
      <c r="J32" s="30">
        <f t="shared" si="10"/>
        <v>-30844.89</v>
      </c>
      <c r="K32" s="30">
        <f t="shared" si="9"/>
        <v>-952098.4800000001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-79838</v>
      </c>
      <c r="C33" s="30">
        <f t="shared" si="11"/>
        <v>-80388</v>
      </c>
      <c r="D33" s="30">
        <f t="shared" si="11"/>
        <v>-74052</v>
      </c>
      <c r="E33" s="30">
        <f t="shared" si="11"/>
        <v>-50921.2</v>
      </c>
      <c r="F33" s="30">
        <f t="shared" si="11"/>
        <v>-59144.8</v>
      </c>
      <c r="G33" s="30">
        <f t="shared" si="11"/>
        <v>-29268.8</v>
      </c>
      <c r="H33" s="30">
        <f t="shared" si="11"/>
        <v>-25528.8</v>
      </c>
      <c r="I33" s="30">
        <f t="shared" si="11"/>
        <v>-83908</v>
      </c>
      <c r="J33" s="30">
        <f t="shared" si="11"/>
        <v>-18427.2</v>
      </c>
      <c r="K33" s="30">
        <f t="shared" si="9"/>
        <v>-501476.8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-98355.32</v>
      </c>
      <c r="C36" s="30">
        <v>-5601.05</v>
      </c>
      <c r="D36" s="30">
        <v>-29699.03</v>
      </c>
      <c r="E36" s="30">
        <v>-96912.43</v>
      </c>
      <c r="F36" s="26">
        <v>0</v>
      </c>
      <c r="G36" s="30">
        <v>-141591.91</v>
      </c>
      <c r="H36" s="30">
        <v>-25792.88</v>
      </c>
      <c r="I36" s="30">
        <v>-40251.37</v>
      </c>
      <c r="J36" s="30">
        <v>-12417.69</v>
      </c>
      <c r="K36" s="30">
        <f t="shared" si="9"/>
        <v>-450621.68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-7417.14</v>
      </c>
      <c r="C37" s="27">
        <f t="shared" si="12"/>
        <v>-6997.03</v>
      </c>
      <c r="D37" s="27">
        <f t="shared" si="12"/>
        <v>1498896.6099999999</v>
      </c>
      <c r="E37" s="27">
        <f t="shared" si="12"/>
        <v>-5345.56</v>
      </c>
      <c r="F37" s="27">
        <f t="shared" si="12"/>
        <v>-5360.05</v>
      </c>
      <c r="G37" s="27">
        <f t="shared" si="12"/>
        <v>-5780.16</v>
      </c>
      <c r="H37" s="27">
        <f t="shared" si="12"/>
        <v>1065712.39</v>
      </c>
      <c r="I37" s="27">
        <f t="shared" si="12"/>
        <v>-7446.12</v>
      </c>
      <c r="J37" s="27">
        <f t="shared" si="12"/>
        <v>-9087.19</v>
      </c>
      <c r="K37" s="30">
        <f t="shared" si="9"/>
        <v>2517175.7499999995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-7417.14</v>
      </c>
      <c r="C47" s="17">
        <v>-6997.03</v>
      </c>
      <c r="D47" s="17">
        <v>-8720.94</v>
      </c>
      <c r="E47" s="17">
        <v>-5345.56</v>
      </c>
      <c r="F47" s="17">
        <v>-5360.05</v>
      </c>
      <c r="G47" s="17">
        <v>-5780.16</v>
      </c>
      <c r="H47" s="17">
        <v>-5287.61</v>
      </c>
      <c r="I47" s="17">
        <v>-7446.12</v>
      </c>
      <c r="J47" s="17">
        <v>-2607.59</v>
      </c>
      <c r="K47" s="30">
        <f t="shared" si="13"/>
        <v>-54962.20000000001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1591481.7000000002</v>
      </c>
      <c r="C54" s="27">
        <f t="shared" si="15"/>
        <v>1584612.59</v>
      </c>
      <c r="D54" s="27">
        <f t="shared" si="15"/>
        <v>3485318.8599999994</v>
      </c>
      <c r="E54" s="27">
        <f t="shared" si="15"/>
        <v>1127643.0400000003</v>
      </c>
      <c r="F54" s="27">
        <f t="shared" si="15"/>
        <v>1218278.9799999995</v>
      </c>
      <c r="G54" s="27">
        <f t="shared" si="15"/>
        <v>1207468.38</v>
      </c>
      <c r="H54" s="27">
        <f t="shared" si="15"/>
        <v>2280734.69</v>
      </c>
      <c r="I54" s="27">
        <f t="shared" si="15"/>
        <v>1652779.0300000003</v>
      </c>
      <c r="J54" s="27">
        <f t="shared" si="15"/>
        <v>585040.7700000001</v>
      </c>
      <c r="K54" s="20">
        <f>SUM(B54:J54)</f>
        <v>14733358.039999995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1591481.7</v>
      </c>
      <c r="C60" s="10">
        <f t="shared" si="17"/>
        <v>1584612.58652147</v>
      </c>
      <c r="D60" s="10">
        <f t="shared" si="17"/>
        <v>3485318.8636618345</v>
      </c>
      <c r="E60" s="10">
        <f t="shared" si="17"/>
        <v>1127643.0374965612</v>
      </c>
      <c r="F60" s="10">
        <f t="shared" si="17"/>
        <v>1218278.9798582112</v>
      </c>
      <c r="G60" s="10">
        <f t="shared" si="17"/>
        <v>1207468.37759122</v>
      </c>
      <c r="H60" s="10">
        <f t="shared" si="17"/>
        <v>2280734.6871619383</v>
      </c>
      <c r="I60" s="10">
        <f>SUM(I61:I73)</f>
        <v>1652779.03</v>
      </c>
      <c r="J60" s="10">
        <f t="shared" si="17"/>
        <v>585040.7671625667</v>
      </c>
      <c r="K60" s="5">
        <f>SUM(K61:K73)</f>
        <v>14733358.029453803</v>
      </c>
      <c r="L60" s="9"/>
    </row>
    <row r="61" spans="1:12" ht="16.5" customHeight="1">
      <c r="A61" s="7" t="s">
        <v>56</v>
      </c>
      <c r="B61" s="8">
        <v>1391114.15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1391114.15</v>
      </c>
      <c r="L61"/>
    </row>
    <row r="62" spans="1:12" ht="16.5" customHeight="1">
      <c r="A62" s="7" t="s">
        <v>57</v>
      </c>
      <c r="B62" s="8">
        <v>200367.55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200367.55</v>
      </c>
      <c r="L62"/>
    </row>
    <row r="63" spans="1:12" ht="16.5" customHeight="1">
      <c r="A63" s="7" t="s">
        <v>4</v>
      </c>
      <c r="B63" s="6">
        <v>0</v>
      </c>
      <c r="C63" s="8">
        <v>1584612.58652147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1584612.58652147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3485318.8636618345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3485318.8636618345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1127643.0374965612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1127643.0374965612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1218278.9798582112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1218278.9798582112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1207468.37759122</v>
      </c>
      <c r="H67" s="6">
        <v>0</v>
      </c>
      <c r="I67" s="6">
        <v>0</v>
      </c>
      <c r="J67" s="6">
        <v>0</v>
      </c>
      <c r="K67" s="5">
        <f t="shared" si="18"/>
        <v>1207468.37759122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2280734.6871619383</v>
      </c>
      <c r="I68" s="6">
        <v>0</v>
      </c>
      <c r="J68" s="6">
        <v>0</v>
      </c>
      <c r="K68" s="5">
        <f t="shared" si="18"/>
        <v>2280734.6871619383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612519.91</v>
      </c>
      <c r="J70" s="6">
        <v>0</v>
      </c>
      <c r="K70" s="5">
        <f t="shared" si="18"/>
        <v>612519.91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1040259.12</v>
      </c>
      <c r="J71" s="6">
        <v>0</v>
      </c>
      <c r="K71" s="5">
        <f t="shared" si="18"/>
        <v>1040259.12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585040.7671625667</v>
      </c>
      <c r="K72" s="5">
        <f t="shared" si="18"/>
        <v>585040.7671625667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2023-03-27T17:25:28Z</dcterms:modified>
  <cp:category/>
  <cp:version/>
  <cp:contentType/>
  <cp:contentStatus/>
</cp:coreProperties>
</file>