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<sst xmlns="http://schemas.openxmlformats.org/spreadsheetml/2006/main" count="82" uniqueCount="81">
  <si>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</si>
  <si>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</si>
  <si>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</si>
  <si>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</si>
  <si>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</si>
  <si>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</si>
  <si>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</si>
  <si>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</si>
  <si>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</si>
  <si>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</si>
  <si>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</si>
  <si>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</si>
  <si>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</si>
  <si>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</si>
  <si>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</si>
  <si>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</si>
  <si>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</si>
  <si>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</si>
  <si>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</si>
  <si>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</si>
  <si>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</si>
  <si>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</si>
  <si>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</si>
  <si>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</si>
  <si>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</si>
  <si>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</si>
  <si>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</si>
  <si>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</si>
  <si>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</si>
  <si>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</si>
  <si>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</si>
  <si>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</si>
  <si>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</si>
  <si>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</si>
  <si>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</si>
  <si>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</si>
  <si>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</si>
  <si>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</si>
  <si>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</si>
  <si>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</si>
  <si>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</si>
  <si>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</si>
  <si>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</si>
  <si>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</si>
  <si>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</si>
  <si>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</si>
  <si>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</si>
  <si>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</si>
  <si>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</si>
  <si>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</si>
  <si>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</si>
  <si>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</si>
  <si>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</si>
  <si>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</si>
  <si>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</si>
  <si>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</si>
  <si>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</si>
  <si>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</si>
  <si>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</si>
  <si>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</si>
  <si>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</si>
  <si>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</si>
  <si>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</si>
  <si>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</si>
  <si>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</si>
  <si>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</si>
  <si>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</si>
  <si>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</si>
  <si>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</si>
  <si>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</si>
  <si>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</si>
  <si>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</si>
  <si>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</si>
  <si>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</si>
  <si>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</si>
  <si>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</si>
  <si>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</si>
  <si>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</si>
  <si>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</si>
  <si>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</si>
  <si>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18/03/23 - VENCIMENTO 24/03/23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</si>
</sst>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179288</v>
      </c>
      <c r="C7" s="46">
        <f aca="true" t="shared" si="0" ref="C7:J7">+C8+C11</f>
        <v>148073</v>
      </c>
      <c r="D7" s="46">
        <f t="shared" si="0"/>
        <v>200293</v>
      </c>
      <c r="E7" s="46">
        <f t="shared" si="0"/>
        <v>97332</v>
      </c>
      <c r="F7" s="46">
        <f t="shared" si="0"/>
        <v>140989</v>
      </c>
      <c r="G7" s="46">
        <f t="shared" si="0"/>
        <v>152322</v>
      </c>
      <c r="H7" s="46">
        <f t="shared" si="0"/>
        <v>167831</v>
      </c>
      <c r="I7" s="46">
        <f t="shared" si="0"/>
        <v>210770</v>
      </c>
      <c r="J7" s="46">
        <f t="shared" si="0"/>
        <v>49852</v>
      </c>
      <c r="K7" s="38">
        <f aca="true" t="shared" si="1" ref="K7:K13">SUM(B7:J7)</f>
        <v>1346750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11868</v>
      </c>
      <c r="C8" s="44">
        <f t="shared" si="2"/>
        <v>13524</v>
      </c>
      <c r="D8" s="44">
        <f t="shared" si="2"/>
        <v>13839</v>
      </c>
      <c r="E8" s="44">
        <f t="shared" si="2"/>
        <v>8335</v>
      </c>
      <c r="F8" s="44">
        <f t="shared" si="2"/>
        <v>9338</v>
      </c>
      <c r="G8" s="44">
        <f t="shared" si="2"/>
        <v>5913</v>
      </c>
      <c r="H8" s="44">
        <f t="shared" si="2"/>
        <v>5023</v>
      </c>
      <c r="I8" s="44">
        <f t="shared" si="2"/>
        <v>12768</v>
      </c>
      <c r="J8" s="44">
        <f t="shared" si="2"/>
        <v>1733</v>
      </c>
      <c r="K8" s="38">
        <f t="shared" si="1"/>
        <v>82341</v>
      </c>
      <c r="L8"/>
      <c r="M8"/>
      <c r="N8"/>
    </row>
    <row r="9" spans="1:14" ht="16.5" customHeight="1">
      <c r="A9" s="22" t="s">
        <v>32</v>
      </c>
      <c r="B9" s="44">
        <v>11847</v>
      </c>
      <c r="C9" s="44">
        <v>13522</v>
      </c>
      <c r="D9" s="44">
        <v>13838</v>
      </c>
      <c r="E9" s="44">
        <v>8182</v>
      </c>
      <c r="F9" s="44">
        <v>9328</v>
      </c>
      <c r="G9" s="44">
        <v>5910</v>
      </c>
      <c r="H9" s="44">
        <v>5023</v>
      </c>
      <c r="I9" s="44">
        <v>12736</v>
      </c>
      <c r="J9" s="44">
        <v>1733</v>
      </c>
      <c r="K9" s="38">
        <f t="shared" si="1"/>
        <v>82119</v>
      </c>
      <c r="L9"/>
      <c r="M9"/>
      <c r="N9"/>
    </row>
    <row r="10" spans="1:14" ht="16.5" customHeight="1">
      <c r="A10" s="22" t="s">
        <v>31</v>
      </c>
      <c r="B10" s="44">
        <v>21</v>
      </c>
      <c r="C10" s="44">
        <v>2</v>
      </c>
      <c r="D10" s="44">
        <v>1</v>
      </c>
      <c r="E10" s="44">
        <v>153</v>
      </c>
      <c r="F10" s="44">
        <v>10</v>
      </c>
      <c r="G10" s="44">
        <v>3</v>
      </c>
      <c r="H10" s="44">
        <v>0</v>
      </c>
      <c r="I10" s="44">
        <v>32</v>
      </c>
      <c r="J10" s="44">
        <v>0</v>
      </c>
      <c r="K10" s="38">
        <f t="shared" si="1"/>
        <v>222</v>
      </c>
      <c r="L10"/>
      <c r="M10"/>
      <c r="N10"/>
    </row>
    <row r="11" spans="1:14" ht="16.5" customHeight="1">
      <c r="A11" s="43" t="s">
        <v>67</v>
      </c>
      <c r="B11" s="42">
        <v>167420</v>
      </c>
      <c r="C11" s="42">
        <v>134549</v>
      </c>
      <c r="D11" s="42">
        <v>186454</v>
      </c>
      <c r="E11" s="42">
        <v>88997</v>
      </c>
      <c r="F11" s="42">
        <v>131651</v>
      </c>
      <c r="G11" s="42">
        <v>146409</v>
      </c>
      <c r="H11" s="42">
        <v>162808</v>
      </c>
      <c r="I11" s="42">
        <v>198002</v>
      </c>
      <c r="J11" s="42">
        <v>48119</v>
      </c>
      <c r="K11" s="38">
        <f t="shared" si="1"/>
        <v>1264409</v>
      </c>
      <c r="L11" s="59"/>
      <c r="M11" s="59"/>
      <c r="N11" s="59"/>
    </row>
    <row r="12" spans="1:14" ht="16.5" customHeight="1">
      <c r="A12" s="22" t="s">
        <v>79</v>
      </c>
      <c r="B12" s="42">
        <v>12438</v>
      </c>
      <c r="C12" s="42">
        <v>10954</v>
      </c>
      <c r="D12" s="42">
        <v>15041</v>
      </c>
      <c r="E12" s="42">
        <v>8881</v>
      </c>
      <c r="F12" s="42">
        <v>8387</v>
      </c>
      <c r="G12" s="42">
        <v>8295</v>
      </c>
      <c r="H12" s="42">
        <v>7399</v>
      </c>
      <c r="I12" s="42">
        <v>10188</v>
      </c>
      <c r="J12" s="42">
        <v>1940</v>
      </c>
      <c r="K12" s="38">
        <f t="shared" si="1"/>
        <v>83523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154982</v>
      </c>
      <c r="C13" s="42">
        <f>+C11-C12</f>
        <v>123595</v>
      </c>
      <c r="D13" s="42">
        <f>+D11-D12</f>
        <v>171413</v>
      </c>
      <c r="E13" s="42">
        <f aca="true" t="shared" si="3" ref="E13:J13">+E11-E12</f>
        <v>80116</v>
      </c>
      <c r="F13" s="42">
        <f t="shared" si="3"/>
        <v>123264</v>
      </c>
      <c r="G13" s="42">
        <f t="shared" si="3"/>
        <v>138114</v>
      </c>
      <c r="H13" s="42">
        <f t="shared" si="3"/>
        <v>155409</v>
      </c>
      <c r="I13" s="42">
        <f t="shared" si="3"/>
        <v>187814</v>
      </c>
      <c r="J13" s="42">
        <f t="shared" si="3"/>
        <v>46179</v>
      </c>
      <c r="K13" s="38">
        <f t="shared" si="1"/>
        <v>1180886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1.125947207619108</v>
      </c>
      <c r="C18" s="39">
        <v>1.206274674625679</v>
      </c>
      <c r="D18" s="39">
        <v>1.096454123610726</v>
      </c>
      <c r="E18" s="39">
        <v>1.377718791214509</v>
      </c>
      <c r="F18" s="39">
        <v>1.010471514320828</v>
      </c>
      <c r="G18" s="39">
        <v>1.148022533221291</v>
      </c>
      <c r="H18" s="39">
        <v>1.134370012207392</v>
      </c>
      <c r="I18" s="39">
        <v>1.108714874665543</v>
      </c>
      <c r="J18" s="39">
        <v>1.059431471774941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938738.37</v>
      </c>
      <c r="C20" s="36">
        <f aca="true" t="shared" si="4" ref="C20:J20">SUM(C21:C28)</f>
        <v>923752.97</v>
      </c>
      <c r="D20" s="36">
        <f t="shared" si="4"/>
        <v>1251021.42</v>
      </c>
      <c r="E20" s="36">
        <f t="shared" si="4"/>
        <v>666581.49</v>
      </c>
      <c r="F20" s="36">
        <f t="shared" si="4"/>
        <v>748248.24</v>
      </c>
      <c r="G20" s="36">
        <f t="shared" si="4"/>
        <v>923124.3900000001</v>
      </c>
      <c r="H20" s="36">
        <f t="shared" si="4"/>
        <v>807775.2799999999</v>
      </c>
      <c r="I20" s="36">
        <f t="shared" si="4"/>
        <v>1005353.4299999999</v>
      </c>
      <c r="J20" s="36">
        <f t="shared" si="4"/>
        <v>258071.16999999998</v>
      </c>
      <c r="K20" s="36">
        <f aca="true" t="shared" si="5" ref="K20:K28">SUM(B20:J20)</f>
        <v>7522666.760000001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805200.34</v>
      </c>
      <c r="C21" s="58">
        <f>ROUND((C15+C16)*C7,2)</f>
        <v>730577.37</v>
      </c>
      <c r="D21" s="58">
        <f aca="true" t="shared" si="6" ref="D21:J21">ROUND((D15+D16)*D7,2)</f>
        <v>1095502.56</v>
      </c>
      <c r="E21" s="58">
        <f t="shared" si="6"/>
        <v>462852.59</v>
      </c>
      <c r="F21" s="58">
        <f t="shared" si="6"/>
        <v>709513.04</v>
      </c>
      <c r="G21" s="58">
        <f t="shared" si="6"/>
        <v>774313.65</v>
      </c>
      <c r="H21" s="58">
        <f t="shared" si="6"/>
        <v>679295.97</v>
      </c>
      <c r="I21" s="58">
        <f t="shared" si="6"/>
        <v>861733.15</v>
      </c>
      <c r="J21" s="58">
        <f t="shared" si="6"/>
        <v>230625.32</v>
      </c>
      <c r="K21" s="30">
        <f t="shared" si="5"/>
        <v>6349613.99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101412.73</v>
      </c>
      <c r="C22" s="30">
        <f t="shared" si="7"/>
        <v>150699.61</v>
      </c>
      <c r="D22" s="30">
        <f t="shared" si="7"/>
        <v>105665.74</v>
      </c>
      <c r="E22" s="30">
        <f t="shared" si="7"/>
        <v>174828.12</v>
      </c>
      <c r="F22" s="30">
        <f t="shared" si="7"/>
        <v>7429.68</v>
      </c>
      <c r="G22" s="30">
        <f t="shared" si="7"/>
        <v>114615.87</v>
      </c>
      <c r="H22" s="30">
        <f t="shared" si="7"/>
        <v>91277.01</v>
      </c>
      <c r="I22" s="30">
        <f t="shared" si="7"/>
        <v>93683.21</v>
      </c>
      <c r="J22" s="30">
        <f t="shared" si="7"/>
        <v>13706.4</v>
      </c>
      <c r="K22" s="30">
        <f t="shared" si="5"/>
        <v>853318.37</v>
      </c>
      <c r="L22"/>
      <c r="M22"/>
      <c r="N22"/>
    </row>
    <row r="23" spans="1:14" ht="16.5" customHeight="1">
      <c r="A23" s="18" t="s">
        <v>26</v>
      </c>
      <c r="B23" s="30">
        <v>28007.91</v>
      </c>
      <c r="C23" s="30">
        <v>36769.12</v>
      </c>
      <c r="D23" s="30">
        <v>41778.4</v>
      </c>
      <c r="E23" s="30">
        <v>23850.28</v>
      </c>
      <c r="F23" s="30">
        <v>27829.14</v>
      </c>
      <c r="G23" s="30">
        <v>30412.3</v>
      </c>
      <c r="H23" s="30">
        <v>31829.48</v>
      </c>
      <c r="I23" s="30">
        <v>43962.63</v>
      </c>
      <c r="J23" s="30">
        <v>11257.49</v>
      </c>
      <c r="K23" s="30">
        <f t="shared" si="5"/>
        <v>275696.74999999994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1187.98</v>
      </c>
      <c r="C26" s="30">
        <v>1167.13</v>
      </c>
      <c r="D26" s="30">
        <v>1581.36</v>
      </c>
      <c r="E26" s="30">
        <v>844.09</v>
      </c>
      <c r="F26" s="30">
        <v>945.69</v>
      </c>
      <c r="G26" s="30">
        <v>1167.13</v>
      </c>
      <c r="H26" s="30">
        <v>1021.24</v>
      </c>
      <c r="I26" s="30">
        <v>1271.34</v>
      </c>
      <c r="J26" s="30">
        <v>325.65</v>
      </c>
      <c r="K26" s="30">
        <f t="shared" si="5"/>
        <v>9511.609999999999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859.89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664.57</v>
      </c>
      <c r="I28" s="30">
        <v>949.78</v>
      </c>
      <c r="J28" s="30">
        <v>313.72</v>
      </c>
      <c r="K28" s="30">
        <f t="shared" si="5"/>
        <v>6318.95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-58732.69</v>
      </c>
      <c r="C31" s="30">
        <f t="shared" si="8"/>
        <v>-65986.8</v>
      </c>
      <c r="D31" s="30">
        <f t="shared" si="8"/>
        <v>-1136063.02</v>
      </c>
      <c r="E31" s="30">
        <f t="shared" si="8"/>
        <v>-40694.46000000001</v>
      </c>
      <c r="F31" s="30">
        <f t="shared" si="8"/>
        <v>-46301.84</v>
      </c>
      <c r="G31" s="30">
        <f t="shared" si="8"/>
        <v>-32494</v>
      </c>
      <c r="H31" s="30">
        <f t="shared" si="8"/>
        <v>-720779.95</v>
      </c>
      <c r="I31" s="30">
        <f t="shared" si="8"/>
        <v>-63107.87</v>
      </c>
      <c r="J31" s="30">
        <f t="shared" si="8"/>
        <v>-15915.630000000001</v>
      </c>
      <c r="K31" s="30">
        <f aca="true" t="shared" si="9" ref="K31:K39">SUM(B31:J31)</f>
        <v>-2180076.26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-52126.8</v>
      </c>
      <c r="C32" s="30">
        <f t="shared" si="10"/>
        <v>-59496.8</v>
      </c>
      <c r="D32" s="30">
        <f t="shared" si="10"/>
        <v>-60887.2</v>
      </c>
      <c r="E32" s="30">
        <f t="shared" si="10"/>
        <v>-36000.8</v>
      </c>
      <c r="F32" s="30">
        <f t="shared" si="10"/>
        <v>-41043.2</v>
      </c>
      <c r="G32" s="30">
        <f t="shared" si="10"/>
        <v>-26004</v>
      </c>
      <c r="H32" s="30">
        <f t="shared" si="10"/>
        <v>-22101.2</v>
      </c>
      <c r="I32" s="30">
        <f t="shared" si="10"/>
        <v>-56038.4</v>
      </c>
      <c r="J32" s="30">
        <f t="shared" si="10"/>
        <v>-7625.2</v>
      </c>
      <c r="K32" s="30">
        <f t="shared" si="9"/>
        <v>-361323.60000000003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-52126.8</v>
      </c>
      <c r="C33" s="30">
        <f t="shared" si="11"/>
        <v>-59496.8</v>
      </c>
      <c r="D33" s="30">
        <f t="shared" si="11"/>
        <v>-60887.2</v>
      </c>
      <c r="E33" s="30">
        <f t="shared" si="11"/>
        <v>-36000.8</v>
      </c>
      <c r="F33" s="30">
        <f t="shared" si="11"/>
        <v>-41043.2</v>
      </c>
      <c r="G33" s="30">
        <f t="shared" si="11"/>
        <v>-26004</v>
      </c>
      <c r="H33" s="30">
        <f t="shared" si="11"/>
        <v>-22101.2</v>
      </c>
      <c r="I33" s="30">
        <f t="shared" si="11"/>
        <v>-56038.4</v>
      </c>
      <c r="J33" s="30">
        <f t="shared" si="11"/>
        <v>-7625.2</v>
      </c>
      <c r="K33" s="30">
        <f t="shared" si="9"/>
        <v>-361323.60000000003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-6605.89</v>
      </c>
      <c r="C37" s="27">
        <f t="shared" si="12"/>
        <v>-6490</v>
      </c>
      <c r="D37" s="27">
        <f t="shared" si="12"/>
        <v>-1075175.82</v>
      </c>
      <c r="E37" s="27">
        <f t="shared" si="12"/>
        <v>-4693.66</v>
      </c>
      <c r="F37" s="27">
        <f t="shared" si="12"/>
        <v>-5258.64</v>
      </c>
      <c r="G37" s="27">
        <f t="shared" si="12"/>
        <v>-6490</v>
      </c>
      <c r="H37" s="27">
        <f t="shared" si="12"/>
        <v>-698678.75</v>
      </c>
      <c r="I37" s="27">
        <f t="shared" si="12"/>
        <v>-7069.47</v>
      </c>
      <c r="J37" s="27">
        <f t="shared" si="12"/>
        <v>-8290.43</v>
      </c>
      <c r="K37" s="30">
        <f t="shared" si="9"/>
        <v>-1818752.6599999997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-6605.89</v>
      </c>
      <c r="C47" s="17">
        <v>-6490</v>
      </c>
      <c r="D47" s="17">
        <v>-8793.37</v>
      </c>
      <c r="E47" s="17">
        <v>-4693.66</v>
      </c>
      <c r="F47" s="17">
        <v>-5258.64</v>
      </c>
      <c r="G47" s="17">
        <v>-6490</v>
      </c>
      <c r="H47" s="17">
        <v>-5678.75</v>
      </c>
      <c r="I47" s="17">
        <v>-7069.47</v>
      </c>
      <c r="J47" s="17">
        <v>-1810.83</v>
      </c>
      <c r="K47" s="30">
        <f t="shared" si="13"/>
        <v>-52890.61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880005.6799999999</v>
      </c>
      <c r="C54" s="27">
        <f t="shared" si="15"/>
        <v>857766.1699999999</v>
      </c>
      <c r="D54" s="27">
        <f t="shared" si="15"/>
        <v>114958.3999999999</v>
      </c>
      <c r="E54" s="27">
        <f t="shared" si="15"/>
        <v>625887.03</v>
      </c>
      <c r="F54" s="27">
        <f t="shared" si="15"/>
        <v>701946.4</v>
      </c>
      <c r="G54" s="27">
        <f t="shared" si="15"/>
        <v>890630.3900000001</v>
      </c>
      <c r="H54" s="27">
        <f t="shared" si="15"/>
        <v>86995.32999999996</v>
      </c>
      <c r="I54" s="27">
        <f t="shared" si="15"/>
        <v>942245.5599999999</v>
      </c>
      <c r="J54" s="27">
        <f t="shared" si="15"/>
        <v>242155.53999999998</v>
      </c>
      <c r="K54" s="20">
        <f>SUM(B54:J54)</f>
        <v>5342590.5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880005.69</v>
      </c>
      <c r="C60" s="10">
        <f t="shared" si="17"/>
        <v>857766.169266874</v>
      </c>
      <c r="D60" s="10">
        <f t="shared" si="17"/>
        <v>114958.39932635601</v>
      </c>
      <c r="E60" s="10">
        <f t="shared" si="17"/>
        <v>625887.030798589</v>
      </c>
      <c r="F60" s="10">
        <f t="shared" si="17"/>
        <v>701946.3959443965</v>
      </c>
      <c r="G60" s="10">
        <f t="shared" si="17"/>
        <v>890630.3879643382</v>
      </c>
      <c r="H60" s="10">
        <f t="shared" si="17"/>
        <v>86995.32777631073</v>
      </c>
      <c r="I60" s="10">
        <f>SUM(I61:I73)</f>
        <v>942245.56</v>
      </c>
      <c r="J60" s="10">
        <f t="shared" si="17"/>
        <v>242155.5421788834</v>
      </c>
      <c r="K60" s="5">
        <f>SUM(K61:K73)</f>
        <v>5342590.503255748</v>
      </c>
      <c r="L60" s="9"/>
    </row>
    <row r="61" spans="1:12" ht="16.5" customHeight="1">
      <c r="A61" s="7" t="s">
        <v>56</v>
      </c>
      <c r="B61" s="8">
        <v>769212.97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769212.97</v>
      </c>
      <c r="L61"/>
    </row>
    <row r="62" spans="1:12" ht="16.5" customHeight="1">
      <c r="A62" s="7" t="s">
        <v>57</v>
      </c>
      <c r="B62" s="8">
        <v>110792.72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110792.72</v>
      </c>
      <c r="L62"/>
    </row>
    <row r="63" spans="1:12" ht="16.5" customHeight="1">
      <c r="A63" s="7" t="s">
        <v>4</v>
      </c>
      <c r="B63" s="6">
        <v>0</v>
      </c>
      <c r="C63" s="8">
        <v>857766.169266874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857766.169266874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114958.39932635601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114958.39932635601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625887.030798589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625887.030798589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701946.3959443965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701946.3959443965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890630.3879643382</v>
      </c>
      <c r="H67" s="6">
        <v>0</v>
      </c>
      <c r="I67" s="6">
        <v>0</v>
      </c>
      <c r="J67" s="6">
        <v>0</v>
      </c>
      <c r="K67" s="5">
        <f t="shared" si="18"/>
        <v>890630.3879643382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86995.32777631073</v>
      </c>
      <c r="I68" s="6">
        <v>0</v>
      </c>
      <c r="J68" s="6">
        <v>0</v>
      </c>
      <c r="K68" s="5">
        <f t="shared" si="18"/>
        <v>86995.32777631073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352965.19</v>
      </c>
      <c r="J70" s="6">
        <v>0</v>
      </c>
      <c r="K70" s="5">
        <f t="shared" si="18"/>
        <v>352965.19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589280.37</v>
      </c>
      <c r="J71" s="6">
        <v>0</v>
      </c>
      <c r="K71" s="5">
        <f t="shared" si="18"/>
        <v>589280.37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242155.5421788834</v>
      </c>
      <c r="K72" s="5">
        <f t="shared" si="18"/>
        <v>242155.5421788834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2023-03-23T22:38:03Z</dcterms:modified>
  <cp:category/>
  <cp:version/>
  <cp:contentType/>
  <cp:contentStatus/>
</cp:coreProperties>
</file>