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<sst xmlns="http://schemas.openxmlformats.org/spreadsheetml/2006/main" count="82" uniqueCount="81">
  <si>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</si>
  <si>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</si>
  <si>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</si>
  <si>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</si>
  <si>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</si>
  <si>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</si>
  <si>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</si>
  <si>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</si>
  <si>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</si>
  <si>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</si>
  <si>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</si>
  <si>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</si>
  <si>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</si>
  <si>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</si>
  <si>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</si>
  <si>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</si>
  <si>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</si>
  <si>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</si>
  <si>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</si>
  <si>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</si>
  <si>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</si>
  <si>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</si>
  <si>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</si>
  <si>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</si>
  <si>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</si>
  <si>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</si>
  <si>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</si>
  <si>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</si>
  <si>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</si>
  <si>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</si>
  <si>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</si>
  <si>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</si>
  <si>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</si>
  <si>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</si>
  <si>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</si>
  <si>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</si>
  <si>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</si>
  <si>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</si>
  <si>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</si>
  <si>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</si>
  <si>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</si>
  <si>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</si>
  <si>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</si>
  <si>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</si>
  <si>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</si>
  <si>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</si>
  <si>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</si>
  <si>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</si>
  <si>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</si>
  <si>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</si>
  <si>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</si>
  <si>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</si>
  <si>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</si>
  <si>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</si>
  <si>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</si>
  <si>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</si>
  <si>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</si>
  <si>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</si>
  <si>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</si>
  <si>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</si>
  <si>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</si>
  <si>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</si>
  <si>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</si>
  <si>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</si>
  <si>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</si>
  <si>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</si>
  <si>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</si>
  <si>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</si>
  <si>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</si>
  <si>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</si>
  <si>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</si>
  <si>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</si>
  <si>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</si>
  <si>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</si>
  <si>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</si>
  <si>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</si>
  <si>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</si>
  <si>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</si>
  <si>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</si>
  <si>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</si>
  <si>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16/03/23 - VENCIMENTO 23/03/23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</si>
</sst>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346522</v>
      </c>
      <c r="C7" s="46">
        <f aca="true" t="shared" si="0" ref="C7:J7">+C8+C11</f>
        <v>279055</v>
      </c>
      <c r="D7" s="46">
        <f t="shared" si="0"/>
        <v>336089</v>
      </c>
      <c r="E7" s="46">
        <f t="shared" si="0"/>
        <v>189880</v>
      </c>
      <c r="F7" s="46">
        <f t="shared" si="0"/>
        <v>241507</v>
      </c>
      <c r="G7" s="46">
        <f t="shared" si="0"/>
        <v>233500</v>
      </c>
      <c r="H7" s="46">
        <f t="shared" si="0"/>
        <v>267000</v>
      </c>
      <c r="I7" s="46">
        <f t="shared" si="0"/>
        <v>383603</v>
      </c>
      <c r="J7" s="46">
        <f t="shared" si="0"/>
        <v>123660</v>
      </c>
      <c r="K7" s="38">
        <f aca="true" t="shared" si="1" ref="K7:K13">SUM(B7:J7)</f>
        <v>2400816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17837</v>
      </c>
      <c r="C8" s="44">
        <f t="shared" si="2"/>
        <v>17774</v>
      </c>
      <c r="D8" s="44">
        <f t="shared" si="2"/>
        <v>16265</v>
      </c>
      <c r="E8" s="44">
        <f t="shared" si="2"/>
        <v>11910</v>
      </c>
      <c r="F8" s="44">
        <f t="shared" si="2"/>
        <v>12902</v>
      </c>
      <c r="G8" s="44">
        <f t="shared" si="2"/>
        <v>6601</v>
      </c>
      <c r="H8" s="44">
        <f t="shared" si="2"/>
        <v>5827</v>
      </c>
      <c r="I8" s="44">
        <f t="shared" si="2"/>
        <v>18788</v>
      </c>
      <c r="J8" s="44">
        <f t="shared" si="2"/>
        <v>4133</v>
      </c>
      <c r="K8" s="38">
        <f t="shared" si="1"/>
        <v>112037</v>
      </c>
      <c r="L8"/>
      <c r="M8"/>
      <c r="N8"/>
    </row>
    <row r="9" spans="1:14" ht="16.5" customHeight="1">
      <c r="A9" s="22" t="s">
        <v>32</v>
      </c>
      <c r="B9" s="44">
        <v>17764</v>
      </c>
      <c r="C9" s="44">
        <v>17766</v>
      </c>
      <c r="D9" s="44">
        <v>16264</v>
      </c>
      <c r="E9" s="44">
        <v>11725</v>
      </c>
      <c r="F9" s="44">
        <v>12887</v>
      </c>
      <c r="G9" s="44">
        <v>6600</v>
      </c>
      <c r="H9" s="44">
        <v>5827</v>
      </c>
      <c r="I9" s="44">
        <v>18725</v>
      </c>
      <c r="J9" s="44">
        <v>4133</v>
      </c>
      <c r="K9" s="38">
        <f t="shared" si="1"/>
        <v>111691</v>
      </c>
      <c r="L9"/>
      <c r="M9"/>
      <c r="N9"/>
    </row>
    <row r="10" spans="1:14" ht="16.5" customHeight="1">
      <c r="A10" s="22" t="s">
        <v>31</v>
      </c>
      <c r="B10" s="44">
        <v>73</v>
      </c>
      <c r="C10" s="44">
        <v>8</v>
      </c>
      <c r="D10" s="44">
        <v>1</v>
      </c>
      <c r="E10" s="44">
        <v>185</v>
      </c>
      <c r="F10" s="44">
        <v>15</v>
      </c>
      <c r="G10" s="44">
        <v>1</v>
      </c>
      <c r="H10" s="44">
        <v>0</v>
      </c>
      <c r="I10" s="44">
        <v>63</v>
      </c>
      <c r="J10" s="44">
        <v>0</v>
      </c>
      <c r="K10" s="38">
        <f t="shared" si="1"/>
        <v>346</v>
      </c>
      <c r="L10"/>
      <c r="M10"/>
      <c r="N10"/>
    </row>
    <row r="11" spans="1:14" ht="16.5" customHeight="1">
      <c r="A11" s="43" t="s">
        <v>67</v>
      </c>
      <c r="B11" s="42">
        <v>328685</v>
      </c>
      <c r="C11" s="42">
        <v>261281</v>
      </c>
      <c r="D11" s="42">
        <v>319824</v>
      </c>
      <c r="E11" s="42">
        <v>177970</v>
      </c>
      <c r="F11" s="42">
        <v>228605</v>
      </c>
      <c r="G11" s="42">
        <v>226899</v>
      </c>
      <c r="H11" s="42">
        <v>261173</v>
      </c>
      <c r="I11" s="42">
        <v>364815</v>
      </c>
      <c r="J11" s="42">
        <v>119527</v>
      </c>
      <c r="K11" s="38">
        <f t="shared" si="1"/>
        <v>2288779</v>
      </c>
      <c r="L11" s="59"/>
      <c r="M11" s="59"/>
      <c r="N11" s="59"/>
    </row>
    <row r="12" spans="1:14" ht="16.5" customHeight="1">
      <c r="A12" s="22" t="s">
        <v>79</v>
      </c>
      <c r="B12" s="42">
        <v>21001</v>
      </c>
      <c r="C12" s="42">
        <v>18415</v>
      </c>
      <c r="D12" s="42">
        <v>22694</v>
      </c>
      <c r="E12" s="42">
        <v>15784</v>
      </c>
      <c r="F12" s="42">
        <v>12878</v>
      </c>
      <c r="G12" s="42">
        <v>11873</v>
      </c>
      <c r="H12" s="42">
        <v>11356</v>
      </c>
      <c r="I12" s="42">
        <v>17934</v>
      </c>
      <c r="J12" s="42">
        <v>4975</v>
      </c>
      <c r="K12" s="38">
        <f t="shared" si="1"/>
        <v>136910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307684</v>
      </c>
      <c r="C13" s="42">
        <f>+C11-C12</f>
        <v>242866</v>
      </c>
      <c r="D13" s="42">
        <f>+D11-D12</f>
        <v>297130</v>
      </c>
      <c r="E13" s="42">
        <f aca="true" t="shared" si="3" ref="E13:J13">+E11-E12</f>
        <v>162186</v>
      </c>
      <c r="F13" s="42">
        <f t="shared" si="3"/>
        <v>215727</v>
      </c>
      <c r="G13" s="42">
        <f t="shared" si="3"/>
        <v>215026</v>
      </c>
      <c r="H13" s="42">
        <f t="shared" si="3"/>
        <v>249817</v>
      </c>
      <c r="I13" s="42">
        <f t="shared" si="3"/>
        <v>346881</v>
      </c>
      <c r="J13" s="42">
        <f t="shared" si="3"/>
        <v>114552</v>
      </c>
      <c r="K13" s="38">
        <f t="shared" si="1"/>
        <v>2151869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1.112087622900405</v>
      </c>
      <c r="C18" s="39">
        <v>1.198220959756279</v>
      </c>
      <c r="D18" s="39">
        <v>1.093681639918579</v>
      </c>
      <c r="E18" s="39">
        <v>1.370627069025267</v>
      </c>
      <c r="F18" s="39">
        <v>1.017808123358482</v>
      </c>
      <c r="G18" s="39">
        <v>1.136524953822127</v>
      </c>
      <c r="H18" s="39">
        <v>1.138372664982158</v>
      </c>
      <c r="I18" s="39">
        <v>1.094145952686173</v>
      </c>
      <c r="J18" s="39">
        <v>1.062996715015006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1791093.15</v>
      </c>
      <c r="C20" s="36">
        <f aca="true" t="shared" si="4" ref="C20:J20">SUM(C21:C28)</f>
        <v>1705709.0699999998</v>
      </c>
      <c r="D20" s="36">
        <f t="shared" si="4"/>
        <v>2081353.23</v>
      </c>
      <c r="E20" s="36">
        <f t="shared" si="4"/>
        <v>1281608.7100000002</v>
      </c>
      <c r="F20" s="36">
        <f t="shared" si="4"/>
        <v>1279860.4000000001</v>
      </c>
      <c r="G20" s="36">
        <f t="shared" si="4"/>
        <v>1392375.02</v>
      </c>
      <c r="H20" s="36">
        <f t="shared" si="4"/>
        <v>1275984.51</v>
      </c>
      <c r="I20" s="36">
        <f t="shared" si="4"/>
        <v>1794958.6800000004</v>
      </c>
      <c r="J20" s="36">
        <f t="shared" si="4"/>
        <v>630896.7100000001</v>
      </c>
      <c r="K20" s="36">
        <f aca="true" t="shared" si="5" ref="K20:K28">SUM(B20:J20)</f>
        <v>13233839.48</v>
      </c>
      <c r="L20"/>
      <c r="M20"/>
      <c r="N20"/>
    </row>
    <row r="21" spans="1:14" ht="16.5" customHeight="1">
      <c r="A21" s="35" t="s">
        <v>28</v>
      </c>
      <c r="B21" s="58">
        <f>ROUND((B15+B16)*B7,2)</f>
        <v>1556264.95</v>
      </c>
      <c r="C21" s="58">
        <f>ROUND((C15+C16)*C7,2)</f>
        <v>1376829.46</v>
      </c>
      <c r="D21" s="58">
        <f aca="true" t="shared" si="6" ref="D21:J21">ROUND((D15+D16)*D7,2)</f>
        <v>1838238.79</v>
      </c>
      <c r="E21" s="58">
        <f t="shared" si="6"/>
        <v>902955.35</v>
      </c>
      <c r="F21" s="58">
        <f t="shared" si="6"/>
        <v>1215359.83</v>
      </c>
      <c r="G21" s="58">
        <f t="shared" si="6"/>
        <v>1186973.9</v>
      </c>
      <c r="H21" s="58">
        <f t="shared" si="6"/>
        <v>1080682.5</v>
      </c>
      <c r="I21" s="58">
        <f t="shared" si="6"/>
        <v>1568360.87</v>
      </c>
      <c r="J21" s="58">
        <f t="shared" si="6"/>
        <v>572075.89</v>
      </c>
      <c r="K21" s="30">
        <f t="shared" si="5"/>
        <v>11297741.54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174438.04</v>
      </c>
      <c r="C22" s="30">
        <f t="shared" si="7"/>
        <v>272916.46</v>
      </c>
      <c r="D22" s="30">
        <f t="shared" si="7"/>
        <v>172209.22</v>
      </c>
      <c r="E22" s="30">
        <f t="shared" si="7"/>
        <v>334659.69</v>
      </c>
      <c r="F22" s="30">
        <f t="shared" si="7"/>
        <v>21643.28</v>
      </c>
      <c r="G22" s="30">
        <f t="shared" si="7"/>
        <v>162051.56</v>
      </c>
      <c r="H22" s="30">
        <f t="shared" si="7"/>
        <v>149536.92</v>
      </c>
      <c r="I22" s="30">
        <f t="shared" si="7"/>
        <v>147654.83</v>
      </c>
      <c r="J22" s="30">
        <f t="shared" si="7"/>
        <v>36038.9</v>
      </c>
      <c r="K22" s="30">
        <f t="shared" si="5"/>
        <v>1471148.9</v>
      </c>
      <c r="L22"/>
      <c r="M22"/>
      <c r="N22"/>
    </row>
    <row r="23" spans="1:14" ht="16.5" customHeight="1">
      <c r="A23" s="18" t="s">
        <v>26</v>
      </c>
      <c r="B23" s="30">
        <v>56126.88</v>
      </c>
      <c r="C23" s="30">
        <v>50154.67</v>
      </c>
      <c r="D23" s="30">
        <v>62864.37</v>
      </c>
      <c r="E23" s="30">
        <v>38833.75</v>
      </c>
      <c r="F23" s="30">
        <v>39373.09</v>
      </c>
      <c r="G23" s="30">
        <v>39697.25</v>
      </c>
      <c r="H23" s="30">
        <v>40465.21</v>
      </c>
      <c r="I23" s="30">
        <v>72906.33</v>
      </c>
      <c r="J23" s="30">
        <v>20156.67</v>
      </c>
      <c r="K23" s="30">
        <f t="shared" si="5"/>
        <v>420578.22000000003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1333.87</v>
      </c>
      <c r="C26" s="30">
        <v>1268.74</v>
      </c>
      <c r="D26" s="30">
        <v>1547.49</v>
      </c>
      <c r="E26" s="30">
        <v>953.51</v>
      </c>
      <c r="F26" s="30">
        <v>953.51</v>
      </c>
      <c r="G26" s="30">
        <v>1036.87</v>
      </c>
      <c r="H26" s="30">
        <v>948.3</v>
      </c>
      <c r="I26" s="30">
        <v>1336.47</v>
      </c>
      <c r="J26" s="30">
        <v>468.94</v>
      </c>
      <c r="K26" s="30">
        <f t="shared" si="5"/>
        <v>9847.7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946.86</v>
      </c>
      <c r="J28" s="30">
        <v>313.72</v>
      </c>
      <c r="K28" s="30">
        <f t="shared" si="5"/>
        <v>6316.03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-124714.79000000001</v>
      </c>
      <c r="C31" s="30">
        <f t="shared" si="8"/>
        <v>-92256.68999999999</v>
      </c>
      <c r="D31" s="30">
        <f t="shared" si="8"/>
        <v>-117640.49999999996</v>
      </c>
      <c r="E31" s="30">
        <f t="shared" si="8"/>
        <v>-110835.08000000002</v>
      </c>
      <c r="F31" s="30">
        <f t="shared" si="8"/>
        <v>-62004.9</v>
      </c>
      <c r="G31" s="30">
        <f t="shared" si="8"/>
        <v>-99179.53</v>
      </c>
      <c r="H31" s="30">
        <f t="shared" si="8"/>
        <v>-44920.09</v>
      </c>
      <c r="I31" s="30">
        <f t="shared" si="8"/>
        <v>-111682.22</v>
      </c>
      <c r="J31" s="30">
        <f t="shared" si="8"/>
        <v>-34016.46</v>
      </c>
      <c r="K31" s="30">
        <f aca="true" t="shared" si="9" ref="K31:K39">SUM(B31:J31)</f>
        <v>-797250.2599999999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-117297.65000000001</v>
      </c>
      <c r="C32" s="30">
        <f t="shared" si="10"/>
        <v>-85201.70999999999</v>
      </c>
      <c r="D32" s="30">
        <f t="shared" si="10"/>
        <v>-86653</v>
      </c>
      <c r="E32" s="30">
        <f t="shared" si="10"/>
        <v>-105532.98000000001</v>
      </c>
      <c r="F32" s="30">
        <f t="shared" si="10"/>
        <v>-56702.8</v>
      </c>
      <c r="G32" s="30">
        <f t="shared" si="10"/>
        <v>-93413.86</v>
      </c>
      <c r="H32" s="30">
        <f t="shared" si="10"/>
        <v>-39646.96</v>
      </c>
      <c r="I32" s="30">
        <f t="shared" si="10"/>
        <v>-104250.59</v>
      </c>
      <c r="J32" s="30">
        <f t="shared" si="10"/>
        <v>-24929.27</v>
      </c>
      <c r="K32" s="30">
        <f t="shared" si="9"/>
        <v>-713628.82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-78161.6</v>
      </c>
      <c r="C33" s="30">
        <f t="shared" si="11"/>
        <v>-78170.4</v>
      </c>
      <c r="D33" s="30">
        <f t="shared" si="11"/>
        <v>-71561.6</v>
      </c>
      <c r="E33" s="30">
        <f t="shared" si="11"/>
        <v>-51590</v>
      </c>
      <c r="F33" s="30">
        <f t="shared" si="11"/>
        <v>-56702.8</v>
      </c>
      <c r="G33" s="30">
        <f t="shared" si="11"/>
        <v>-29040</v>
      </c>
      <c r="H33" s="30">
        <f t="shared" si="11"/>
        <v>-25638.8</v>
      </c>
      <c r="I33" s="30">
        <f t="shared" si="11"/>
        <v>-82390</v>
      </c>
      <c r="J33" s="30">
        <f t="shared" si="11"/>
        <v>-18185.2</v>
      </c>
      <c r="K33" s="30">
        <f t="shared" si="9"/>
        <v>-491440.39999999997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-39136.05</v>
      </c>
      <c r="C36" s="30">
        <v>-7031.31</v>
      </c>
      <c r="D36" s="30">
        <v>-15091.4</v>
      </c>
      <c r="E36" s="30">
        <v>-53942.98</v>
      </c>
      <c r="F36" s="26">
        <v>0</v>
      </c>
      <c r="G36" s="30">
        <v>-64373.86</v>
      </c>
      <c r="H36" s="30">
        <v>-14008.16</v>
      </c>
      <c r="I36" s="30">
        <v>-21860.59</v>
      </c>
      <c r="J36" s="30">
        <v>-6744.07</v>
      </c>
      <c r="K36" s="30">
        <f t="shared" si="9"/>
        <v>-222188.42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-7417.14</v>
      </c>
      <c r="C37" s="27">
        <f t="shared" si="12"/>
        <v>-7054.98</v>
      </c>
      <c r="D37" s="27">
        <f t="shared" si="12"/>
        <v>-30987.499999999953</v>
      </c>
      <c r="E37" s="27">
        <f t="shared" si="12"/>
        <v>-5302.1</v>
      </c>
      <c r="F37" s="27">
        <f t="shared" si="12"/>
        <v>-5302.1</v>
      </c>
      <c r="G37" s="27">
        <f t="shared" si="12"/>
        <v>-5765.67</v>
      </c>
      <c r="H37" s="27">
        <f t="shared" si="12"/>
        <v>-5273.13</v>
      </c>
      <c r="I37" s="27">
        <f t="shared" si="12"/>
        <v>-7431.63</v>
      </c>
      <c r="J37" s="27">
        <f t="shared" si="12"/>
        <v>-9087.19</v>
      </c>
      <c r="K37" s="30">
        <f t="shared" si="9"/>
        <v>-83621.43999999996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-7054.98</v>
      </c>
      <c r="D47" s="17">
        <v>-8605.05</v>
      </c>
      <c r="E47" s="17">
        <v>-5302.1</v>
      </c>
      <c r="F47" s="17">
        <v>-5302.1</v>
      </c>
      <c r="G47" s="17">
        <v>-5765.67</v>
      </c>
      <c r="H47" s="17">
        <v>-5273.13</v>
      </c>
      <c r="I47" s="17">
        <v>-7431.63</v>
      </c>
      <c r="J47" s="17">
        <v>-2607.59</v>
      </c>
      <c r="K47" s="30">
        <f t="shared" si="13"/>
        <v>-54759.389999999985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1666378.3599999999</v>
      </c>
      <c r="C54" s="27">
        <f t="shared" si="15"/>
        <v>1613452.38</v>
      </c>
      <c r="D54" s="27">
        <f t="shared" si="15"/>
        <v>1963712.73</v>
      </c>
      <c r="E54" s="27">
        <f t="shared" si="15"/>
        <v>1170773.6300000001</v>
      </c>
      <c r="F54" s="27">
        <f t="shared" si="15"/>
        <v>1217855.5000000002</v>
      </c>
      <c r="G54" s="27">
        <f t="shared" si="15"/>
        <v>1293195.49</v>
      </c>
      <c r="H54" s="27">
        <f t="shared" si="15"/>
        <v>1231064.42</v>
      </c>
      <c r="I54" s="27">
        <f t="shared" si="15"/>
        <v>1683276.4600000004</v>
      </c>
      <c r="J54" s="27">
        <f t="shared" si="15"/>
        <v>596880.2500000001</v>
      </c>
      <c r="K54" s="20">
        <f>SUM(B54:J54)</f>
        <v>12436589.22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1666378.36</v>
      </c>
      <c r="C60" s="10">
        <f t="shared" si="17"/>
        <v>1613452.376904433</v>
      </c>
      <c r="D60" s="10">
        <f t="shared" si="17"/>
        <v>1963712.7343749923</v>
      </c>
      <c r="E60" s="10">
        <f t="shared" si="17"/>
        <v>1170773.634808369</v>
      </c>
      <c r="F60" s="10">
        <f t="shared" si="17"/>
        <v>1217855.497706507</v>
      </c>
      <c r="G60" s="10">
        <f t="shared" si="17"/>
        <v>1293195.486859306</v>
      </c>
      <c r="H60" s="10">
        <f t="shared" si="17"/>
        <v>1231064.4174357941</v>
      </c>
      <c r="I60" s="10">
        <f>SUM(I61:I73)</f>
        <v>1683276.4500000002</v>
      </c>
      <c r="J60" s="10">
        <f t="shared" si="17"/>
        <v>596880.2518007015</v>
      </c>
      <c r="K60" s="5">
        <f>SUM(K61:K73)</f>
        <v>12436589.209890103</v>
      </c>
      <c r="L60" s="9"/>
    </row>
    <row r="61" spans="1:12" ht="16.5" customHeight="1">
      <c r="A61" s="7" t="s">
        <v>56</v>
      </c>
      <c r="B61" s="8">
        <v>1456914.6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1456914.6</v>
      </c>
      <c r="L61"/>
    </row>
    <row r="62" spans="1:12" ht="16.5" customHeight="1">
      <c r="A62" s="7" t="s">
        <v>57</v>
      </c>
      <c r="B62" s="8">
        <v>209463.76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209463.76</v>
      </c>
      <c r="L62"/>
    </row>
    <row r="63" spans="1:12" ht="16.5" customHeight="1">
      <c r="A63" s="7" t="s">
        <v>4</v>
      </c>
      <c r="B63" s="6">
        <v>0</v>
      </c>
      <c r="C63" s="8">
        <v>1613452.376904433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1613452.376904433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1963712.7343749923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1963712.7343749923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1170773.634808369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1170773.634808369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1217855.497706507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1217855.497706507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1293195.486859306</v>
      </c>
      <c r="H67" s="6">
        <v>0</v>
      </c>
      <c r="I67" s="6">
        <v>0</v>
      </c>
      <c r="J67" s="6">
        <v>0</v>
      </c>
      <c r="K67" s="5">
        <f t="shared" si="18"/>
        <v>1293195.486859306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1231064.4174357941</v>
      </c>
      <c r="I68" s="6">
        <v>0</v>
      </c>
      <c r="J68" s="6">
        <v>0</v>
      </c>
      <c r="K68" s="5">
        <f t="shared" si="18"/>
        <v>1231064.4174357941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639645.05</v>
      </c>
      <c r="J70" s="6">
        <v>0</v>
      </c>
      <c r="K70" s="5">
        <f t="shared" si="18"/>
        <v>639645.05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1043631.4</v>
      </c>
      <c r="J71" s="6">
        <v>0</v>
      </c>
      <c r="K71" s="5">
        <f t="shared" si="18"/>
        <v>1043631.4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596880.2518007015</v>
      </c>
      <c r="K72" s="5">
        <f t="shared" si="18"/>
        <v>596880.2518007015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2023-03-22T17:47:10Z</dcterms:modified>
  <cp:category/>
  <cp:version/>
  <cp:contentType/>
  <cp:contentStatus/>
</cp:coreProperties>
</file>