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<sst xmlns="http://schemas.openxmlformats.org/spreadsheetml/2006/main" count="82" uniqueCount="81">
  <si>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</si>
  <si>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</si>
  <si>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</si>
  <si>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</si>
  <si>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</si>
  <si>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</si>
  <si>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</si>
  <si>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</si>
  <si>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</si>
  <si>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</si>
  <si>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</si>
  <si>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</si>
  <si>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</si>
  <si>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</si>
  <si>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</si>
  <si>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</si>
  <si>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</si>
  <si>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</si>
  <si>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</si>
  <si>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</si>
  <si>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</si>
  <si>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</si>
  <si>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</si>
  <si>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</si>
  <si>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</si>
  <si>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</si>
  <si>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</si>
  <si>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</si>
  <si>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</si>
  <si>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</si>
  <si>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</si>
  <si>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</si>
  <si>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</si>
  <si>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</si>
  <si>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</si>
  <si>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</si>
  <si>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</si>
  <si>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</si>
  <si>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</si>
  <si>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</si>
  <si>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</si>
  <si>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</si>
  <si>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</si>
  <si>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</si>
  <si>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</si>
  <si>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</si>
  <si>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</si>
  <si>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</si>
  <si>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</si>
  <si>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</si>
  <si>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</si>
  <si>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</si>
  <si>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</si>
  <si>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</si>
  <si>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</si>
  <si>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</si>
  <si>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</si>
  <si>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</si>
  <si>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</si>
  <si>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</si>
  <si>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</si>
  <si>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</si>
  <si>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</si>
  <si>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</si>
  <si>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</si>
  <si>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</si>
  <si>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</si>
  <si>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</si>
  <si>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</si>
  <si>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</si>
  <si>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</si>
  <si>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</si>
  <si>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</si>
  <si>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</si>
  <si>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</si>
  <si>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</si>
  <si>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</si>
  <si>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</si>
  <si>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</si>
  <si>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</si>
  <si>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09/03/23 - VENCIMENTO 16/03/23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</si>
</sst>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338845</v>
      </c>
      <c r="C7" s="46">
        <f aca="true" t="shared" si="0" ref="C7:J7">+C8+C11</f>
        <v>275840</v>
      </c>
      <c r="D7" s="46">
        <f t="shared" si="0"/>
        <v>329154</v>
      </c>
      <c r="E7" s="46">
        <f t="shared" si="0"/>
        <v>181959</v>
      </c>
      <c r="F7" s="46">
        <f t="shared" si="0"/>
        <v>239145</v>
      </c>
      <c r="G7" s="46">
        <f t="shared" si="0"/>
        <v>229393</v>
      </c>
      <c r="H7" s="46">
        <f t="shared" si="0"/>
        <v>264028</v>
      </c>
      <c r="I7" s="46">
        <f t="shared" si="0"/>
        <v>374902</v>
      </c>
      <c r="J7" s="46">
        <f t="shared" si="0"/>
        <v>121467</v>
      </c>
      <c r="K7" s="38">
        <f aca="true" t="shared" si="1" ref="K7:K13">SUM(B7:J7)</f>
        <v>2354733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17814</v>
      </c>
      <c r="C8" s="44">
        <f t="shared" si="2"/>
        <v>17656</v>
      </c>
      <c r="D8" s="44">
        <f t="shared" si="2"/>
        <v>16361</v>
      </c>
      <c r="E8" s="44">
        <f t="shared" si="2"/>
        <v>11457</v>
      </c>
      <c r="F8" s="44">
        <f t="shared" si="2"/>
        <v>13127</v>
      </c>
      <c r="G8" s="44">
        <f t="shared" si="2"/>
        <v>6739</v>
      </c>
      <c r="H8" s="44">
        <f t="shared" si="2"/>
        <v>6198</v>
      </c>
      <c r="I8" s="44">
        <f t="shared" si="2"/>
        <v>18369</v>
      </c>
      <c r="J8" s="44">
        <f t="shared" si="2"/>
        <v>4000</v>
      </c>
      <c r="K8" s="38">
        <f t="shared" si="1"/>
        <v>111721</v>
      </c>
      <c r="L8"/>
      <c r="M8"/>
      <c r="N8"/>
    </row>
    <row r="9" spans="1:14" ht="16.5" customHeight="1">
      <c r="A9" s="22" t="s">
        <v>32</v>
      </c>
      <c r="B9" s="44">
        <v>17751</v>
      </c>
      <c r="C9" s="44">
        <v>17650</v>
      </c>
      <c r="D9" s="44">
        <v>16354</v>
      </c>
      <c r="E9" s="44">
        <v>11315</v>
      </c>
      <c r="F9" s="44">
        <v>13108</v>
      </c>
      <c r="G9" s="44">
        <v>6739</v>
      </c>
      <c r="H9" s="44">
        <v>6198</v>
      </c>
      <c r="I9" s="44">
        <v>18300</v>
      </c>
      <c r="J9" s="44">
        <v>4000</v>
      </c>
      <c r="K9" s="38">
        <f t="shared" si="1"/>
        <v>111415</v>
      </c>
      <c r="L9"/>
      <c r="M9"/>
      <c r="N9"/>
    </row>
    <row r="10" spans="1:14" ht="16.5" customHeight="1">
      <c r="A10" s="22" t="s">
        <v>31</v>
      </c>
      <c r="B10" s="44">
        <v>63</v>
      </c>
      <c r="C10" s="44">
        <v>6</v>
      </c>
      <c r="D10" s="44">
        <v>7</v>
      </c>
      <c r="E10" s="44">
        <v>142</v>
      </c>
      <c r="F10" s="44">
        <v>19</v>
      </c>
      <c r="G10" s="44">
        <v>0</v>
      </c>
      <c r="H10" s="44">
        <v>0</v>
      </c>
      <c r="I10" s="44">
        <v>69</v>
      </c>
      <c r="J10" s="44">
        <v>0</v>
      </c>
      <c r="K10" s="38">
        <f t="shared" si="1"/>
        <v>306</v>
      </c>
      <c r="L10"/>
      <c r="M10"/>
      <c r="N10"/>
    </row>
    <row r="11" spans="1:14" ht="16.5" customHeight="1">
      <c r="A11" s="43" t="s">
        <v>67</v>
      </c>
      <c r="B11" s="42">
        <v>321031</v>
      </c>
      <c r="C11" s="42">
        <v>258184</v>
      </c>
      <c r="D11" s="42">
        <v>312793</v>
      </c>
      <c r="E11" s="42">
        <v>170502</v>
      </c>
      <c r="F11" s="42">
        <v>226018</v>
      </c>
      <c r="G11" s="42">
        <v>222654</v>
      </c>
      <c r="H11" s="42">
        <v>257830</v>
      </c>
      <c r="I11" s="42">
        <v>356533</v>
      </c>
      <c r="J11" s="42">
        <v>117467</v>
      </c>
      <c r="K11" s="38">
        <f t="shared" si="1"/>
        <v>2243012</v>
      </c>
      <c r="L11" s="59"/>
      <c r="M11" s="59"/>
      <c r="N11" s="59"/>
    </row>
    <row r="12" spans="1:14" ht="16.5" customHeight="1">
      <c r="A12" s="22" t="s">
        <v>79</v>
      </c>
      <c r="B12" s="42">
        <v>20367</v>
      </c>
      <c r="C12" s="42">
        <v>18014</v>
      </c>
      <c r="D12" s="42">
        <v>21806</v>
      </c>
      <c r="E12" s="42">
        <v>14449</v>
      </c>
      <c r="F12" s="42">
        <v>12585</v>
      </c>
      <c r="G12" s="42">
        <v>11875</v>
      </c>
      <c r="H12" s="42">
        <v>11486</v>
      </c>
      <c r="I12" s="42">
        <v>17389</v>
      </c>
      <c r="J12" s="42">
        <v>4602</v>
      </c>
      <c r="K12" s="38">
        <f t="shared" si="1"/>
        <v>132573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300664</v>
      </c>
      <c r="C13" s="42">
        <f>+C11-C12</f>
        <v>240170</v>
      </c>
      <c r="D13" s="42">
        <f>+D11-D12</f>
        <v>290987</v>
      </c>
      <c r="E13" s="42">
        <f aca="true" t="shared" si="3" ref="E13:J13">+E11-E12</f>
        <v>156053</v>
      </c>
      <c r="F13" s="42">
        <f t="shared" si="3"/>
        <v>213433</v>
      </c>
      <c r="G13" s="42">
        <f t="shared" si="3"/>
        <v>210779</v>
      </c>
      <c r="H13" s="42">
        <f t="shared" si="3"/>
        <v>246344</v>
      </c>
      <c r="I13" s="42">
        <f t="shared" si="3"/>
        <v>339144</v>
      </c>
      <c r="J13" s="42">
        <f t="shared" si="3"/>
        <v>112865</v>
      </c>
      <c r="K13" s="38">
        <f t="shared" si="1"/>
        <v>2110439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1.128028528588658</v>
      </c>
      <c r="C18" s="39">
        <v>1.191795566062622</v>
      </c>
      <c r="D18" s="39">
        <v>1.111989956862963</v>
      </c>
      <c r="E18" s="39">
        <v>1.410046114722639</v>
      </c>
      <c r="F18" s="39">
        <v>1.018099620414164</v>
      </c>
      <c r="G18" s="39">
        <v>1.147522250164913</v>
      </c>
      <c r="H18" s="39">
        <v>1.140438179791033</v>
      </c>
      <c r="I18" s="39">
        <v>1.114303827605428</v>
      </c>
      <c r="J18" s="39">
        <v>1.072653200863147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1777446.9999999998</v>
      </c>
      <c r="C20" s="36">
        <f aca="true" t="shared" si="4" ref="C20:J20">SUM(C21:C28)</f>
        <v>1677056.7799999998</v>
      </c>
      <c r="D20" s="36">
        <f t="shared" si="4"/>
        <v>2072983.89</v>
      </c>
      <c r="E20" s="36">
        <f t="shared" si="4"/>
        <v>1262930.8900000001</v>
      </c>
      <c r="F20" s="36">
        <f t="shared" si="4"/>
        <v>1268335.25</v>
      </c>
      <c r="G20" s="36">
        <f t="shared" si="4"/>
        <v>1381319.5299999998</v>
      </c>
      <c r="H20" s="36">
        <f t="shared" si="4"/>
        <v>1264533.85</v>
      </c>
      <c r="I20" s="36">
        <f t="shared" si="4"/>
        <v>1787312.6500000001</v>
      </c>
      <c r="J20" s="36">
        <f t="shared" si="4"/>
        <v>625527.5800000001</v>
      </c>
      <c r="K20" s="36">
        <f aca="true" t="shared" si="5" ref="K20:K28">SUM(B20:J20)</f>
        <v>13117447.419999998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1521786.78</v>
      </c>
      <c r="C21" s="58">
        <f>ROUND((C15+C16)*C7,2)</f>
        <v>1360966.98</v>
      </c>
      <c r="D21" s="58">
        <f aca="true" t="shared" si="6" ref="D21:J21">ROUND((D15+D16)*D7,2)</f>
        <v>1800307.8</v>
      </c>
      <c r="E21" s="58">
        <f t="shared" si="6"/>
        <v>865287.83</v>
      </c>
      <c r="F21" s="58">
        <f t="shared" si="6"/>
        <v>1203473.3</v>
      </c>
      <c r="G21" s="58">
        <f t="shared" si="6"/>
        <v>1166096.38</v>
      </c>
      <c r="H21" s="58">
        <f t="shared" si="6"/>
        <v>1068653.33</v>
      </c>
      <c r="I21" s="58">
        <f t="shared" si="6"/>
        <v>1532786.83</v>
      </c>
      <c r="J21" s="58">
        <f t="shared" si="6"/>
        <v>561930.64</v>
      </c>
      <c r="K21" s="30">
        <f t="shared" si="5"/>
        <v>11081289.87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194832.12</v>
      </c>
      <c r="C22" s="30">
        <f t="shared" si="7"/>
        <v>261027.43</v>
      </c>
      <c r="D22" s="30">
        <f t="shared" si="7"/>
        <v>201616.39</v>
      </c>
      <c r="E22" s="30">
        <f t="shared" si="7"/>
        <v>354807.91</v>
      </c>
      <c r="F22" s="30">
        <f t="shared" si="7"/>
        <v>21782.41</v>
      </c>
      <c r="G22" s="30">
        <f t="shared" si="7"/>
        <v>172025.16</v>
      </c>
      <c r="H22" s="30">
        <f t="shared" si="7"/>
        <v>150079.73</v>
      </c>
      <c r="I22" s="30">
        <f t="shared" si="7"/>
        <v>175203.4</v>
      </c>
      <c r="J22" s="30">
        <f t="shared" si="7"/>
        <v>40826.06</v>
      </c>
      <c r="K22" s="30">
        <f t="shared" si="5"/>
        <v>1572200.6099999999</v>
      </c>
      <c r="L22"/>
      <c r="M22"/>
      <c r="N22"/>
    </row>
    <row r="23" spans="1:14" ht="16.5" customHeight="1">
      <c r="A23" s="18" t="s">
        <v>26</v>
      </c>
      <c r="B23" s="30">
        <v>56562.22</v>
      </c>
      <c r="C23" s="30">
        <v>49261.71</v>
      </c>
      <c r="D23" s="30">
        <v>63005.82</v>
      </c>
      <c r="E23" s="30">
        <v>37677.84</v>
      </c>
      <c r="F23" s="30">
        <v>39595.34</v>
      </c>
      <c r="G23" s="30">
        <v>39543.07</v>
      </c>
      <c r="H23" s="30">
        <v>40498.31</v>
      </c>
      <c r="I23" s="30">
        <v>73277.95</v>
      </c>
      <c r="J23" s="30">
        <v>20143.03</v>
      </c>
      <c r="K23" s="30">
        <f t="shared" si="5"/>
        <v>419565.29000000004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1336.47</v>
      </c>
      <c r="C26" s="30">
        <v>1260.92</v>
      </c>
      <c r="D26" s="30">
        <v>1560.52</v>
      </c>
      <c r="E26" s="30">
        <v>950.9</v>
      </c>
      <c r="F26" s="30">
        <v>953.51</v>
      </c>
      <c r="G26" s="30">
        <v>1039.48</v>
      </c>
      <c r="H26" s="30">
        <v>950.9</v>
      </c>
      <c r="I26" s="30">
        <v>1344.29</v>
      </c>
      <c r="J26" s="30">
        <v>471.54</v>
      </c>
      <c r="K26" s="30">
        <f t="shared" si="5"/>
        <v>9868.529999999999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946.86</v>
      </c>
      <c r="J28" s="30">
        <v>313.72</v>
      </c>
      <c r="K28" s="30">
        <f t="shared" si="5"/>
        <v>6316.03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-126799.83</v>
      </c>
      <c r="C31" s="30">
        <f t="shared" si="8"/>
        <v>-90678.57</v>
      </c>
      <c r="D31" s="30">
        <f t="shared" si="8"/>
        <v>-117835.57999999996</v>
      </c>
      <c r="E31" s="30">
        <f t="shared" si="8"/>
        <v>-99907.36</v>
      </c>
      <c r="F31" s="30">
        <f t="shared" si="8"/>
        <v>-62977.299999999996</v>
      </c>
      <c r="G31" s="30">
        <f t="shared" si="8"/>
        <v>-106551.06</v>
      </c>
      <c r="H31" s="30">
        <f t="shared" si="8"/>
        <v>-44974.82</v>
      </c>
      <c r="I31" s="30">
        <f t="shared" si="8"/>
        <v>-107371.03</v>
      </c>
      <c r="J31" s="30">
        <f t="shared" si="8"/>
        <v>-32679.23</v>
      </c>
      <c r="K31" s="30">
        <f aca="true" t="shared" si="9" ref="K31:K39">SUM(B31:J31)</f>
        <v>-789774.7799999999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-119368.2</v>
      </c>
      <c r="C32" s="30">
        <f t="shared" si="10"/>
        <v>-83667.05</v>
      </c>
      <c r="D32" s="30">
        <f t="shared" si="10"/>
        <v>-86775.65000000001</v>
      </c>
      <c r="E32" s="30">
        <f t="shared" si="10"/>
        <v>-94619.75</v>
      </c>
      <c r="F32" s="30">
        <f t="shared" si="10"/>
        <v>-57675.2</v>
      </c>
      <c r="G32" s="30">
        <f t="shared" si="10"/>
        <v>-100770.9</v>
      </c>
      <c r="H32" s="30">
        <f t="shared" si="10"/>
        <v>-39687.21</v>
      </c>
      <c r="I32" s="30">
        <f t="shared" si="10"/>
        <v>-99895.94</v>
      </c>
      <c r="J32" s="30">
        <f t="shared" si="10"/>
        <v>-23577.55</v>
      </c>
      <c r="K32" s="30">
        <f t="shared" si="9"/>
        <v>-706037.45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-78104.4</v>
      </c>
      <c r="C33" s="30">
        <f t="shared" si="11"/>
        <v>-77660</v>
      </c>
      <c r="D33" s="30">
        <f t="shared" si="11"/>
        <v>-71957.6</v>
      </c>
      <c r="E33" s="30">
        <f t="shared" si="11"/>
        <v>-49786</v>
      </c>
      <c r="F33" s="30">
        <f t="shared" si="11"/>
        <v>-57675.2</v>
      </c>
      <c r="G33" s="30">
        <f t="shared" si="11"/>
        <v>-29651.6</v>
      </c>
      <c r="H33" s="30">
        <f t="shared" si="11"/>
        <v>-27271.2</v>
      </c>
      <c r="I33" s="30">
        <f t="shared" si="11"/>
        <v>-80520</v>
      </c>
      <c r="J33" s="30">
        <f t="shared" si="11"/>
        <v>-17600</v>
      </c>
      <c r="K33" s="30">
        <f t="shared" si="9"/>
        <v>-490226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-41263.8</v>
      </c>
      <c r="C36" s="30">
        <v>-6007.05</v>
      </c>
      <c r="D36" s="30">
        <v>-14818.05</v>
      </c>
      <c r="E36" s="30">
        <v>-44833.75</v>
      </c>
      <c r="F36" s="26">
        <v>0</v>
      </c>
      <c r="G36" s="30">
        <v>-71119.3</v>
      </c>
      <c r="H36" s="30">
        <v>-12416.01</v>
      </c>
      <c r="I36" s="30">
        <v>-19375.94</v>
      </c>
      <c r="J36" s="30">
        <v>-5977.55</v>
      </c>
      <c r="K36" s="30">
        <f t="shared" si="9"/>
        <v>-215811.45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-7431.63</v>
      </c>
      <c r="C37" s="27">
        <f t="shared" si="12"/>
        <v>-7011.52</v>
      </c>
      <c r="D37" s="27">
        <f t="shared" si="12"/>
        <v>-31059.929999999953</v>
      </c>
      <c r="E37" s="27">
        <f t="shared" si="12"/>
        <v>-5287.61</v>
      </c>
      <c r="F37" s="27">
        <f t="shared" si="12"/>
        <v>-5302.1</v>
      </c>
      <c r="G37" s="27">
        <f t="shared" si="12"/>
        <v>-5780.16</v>
      </c>
      <c r="H37" s="27">
        <f t="shared" si="12"/>
        <v>-5287.61</v>
      </c>
      <c r="I37" s="27">
        <f t="shared" si="12"/>
        <v>-7475.09</v>
      </c>
      <c r="J37" s="27">
        <f t="shared" si="12"/>
        <v>-9101.68</v>
      </c>
      <c r="K37" s="30">
        <f t="shared" si="9"/>
        <v>-83737.32999999996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-7431.63</v>
      </c>
      <c r="C47" s="17">
        <v>-7011.52</v>
      </c>
      <c r="D47" s="17">
        <v>-8677.48</v>
      </c>
      <c r="E47" s="17">
        <v>-5287.61</v>
      </c>
      <c r="F47" s="17">
        <v>-5302.1</v>
      </c>
      <c r="G47" s="17">
        <v>-5780.16</v>
      </c>
      <c r="H47" s="17">
        <v>-5287.61</v>
      </c>
      <c r="I47" s="17">
        <v>-7475.09</v>
      </c>
      <c r="J47" s="17">
        <v>-2622.08</v>
      </c>
      <c r="K47" s="30">
        <f t="shared" si="13"/>
        <v>-54875.28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1650647.1699999997</v>
      </c>
      <c r="C54" s="27">
        <f t="shared" si="15"/>
        <v>1586378.2099999997</v>
      </c>
      <c r="D54" s="27">
        <f t="shared" si="15"/>
        <v>1955148.31</v>
      </c>
      <c r="E54" s="27">
        <f t="shared" si="15"/>
        <v>1163023.53</v>
      </c>
      <c r="F54" s="27">
        <f t="shared" si="15"/>
        <v>1205357.95</v>
      </c>
      <c r="G54" s="27">
        <f t="shared" si="15"/>
        <v>1274768.4699999997</v>
      </c>
      <c r="H54" s="27">
        <f t="shared" si="15"/>
        <v>1219559.03</v>
      </c>
      <c r="I54" s="27">
        <f t="shared" si="15"/>
        <v>1679941.62</v>
      </c>
      <c r="J54" s="27">
        <f t="shared" si="15"/>
        <v>592848.3500000001</v>
      </c>
      <c r="K54" s="20">
        <f>SUM(B54:J54)</f>
        <v>12327672.639999999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1650647.17</v>
      </c>
      <c r="C60" s="10">
        <f t="shared" si="17"/>
        <v>1586378.2122364107</v>
      </c>
      <c r="D60" s="10">
        <f t="shared" si="17"/>
        <v>1955148.3127487027</v>
      </c>
      <c r="E60" s="10">
        <f t="shared" si="17"/>
        <v>1163023.532788694</v>
      </c>
      <c r="F60" s="10">
        <f t="shared" si="17"/>
        <v>1205357.9498915353</v>
      </c>
      <c r="G60" s="10">
        <f t="shared" si="17"/>
        <v>1274768.4718110648</v>
      </c>
      <c r="H60" s="10">
        <f t="shared" si="17"/>
        <v>1219559.028395543</v>
      </c>
      <c r="I60" s="10">
        <f>SUM(I61:I73)</f>
        <v>1679941.62</v>
      </c>
      <c r="J60" s="10">
        <f t="shared" si="17"/>
        <v>592848.3496235927</v>
      </c>
      <c r="K60" s="5">
        <f>SUM(K61:K73)</f>
        <v>12327672.647495545</v>
      </c>
      <c r="L60" s="9"/>
    </row>
    <row r="61" spans="1:12" ht="16.5" customHeight="1">
      <c r="A61" s="7" t="s">
        <v>56</v>
      </c>
      <c r="B61" s="8">
        <v>1442830.69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1442830.69</v>
      </c>
      <c r="L61"/>
    </row>
    <row r="62" spans="1:12" ht="16.5" customHeight="1">
      <c r="A62" s="7" t="s">
        <v>57</v>
      </c>
      <c r="B62" s="8">
        <v>207816.48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207816.48</v>
      </c>
      <c r="L62"/>
    </row>
    <row r="63" spans="1:12" ht="16.5" customHeight="1">
      <c r="A63" s="7" t="s">
        <v>4</v>
      </c>
      <c r="B63" s="6">
        <v>0</v>
      </c>
      <c r="C63" s="8">
        <v>1586378.2122364107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1586378.2122364107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1955148.3127487027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1955148.3127487027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1163023.532788694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1163023.532788694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1205357.9498915353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1205357.9498915353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1274768.4718110648</v>
      </c>
      <c r="H67" s="6">
        <v>0</v>
      </c>
      <c r="I67" s="6">
        <v>0</v>
      </c>
      <c r="J67" s="6">
        <v>0</v>
      </c>
      <c r="K67" s="5">
        <f t="shared" si="18"/>
        <v>1274768.4718110648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1219559.028395543</v>
      </c>
      <c r="I68" s="6">
        <v>0</v>
      </c>
      <c r="J68" s="6">
        <v>0</v>
      </c>
      <c r="K68" s="5">
        <f t="shared" si="18"/>
        <v>1219559.028395543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617210.55</v>
      </c>
      <c r="J70" s="6">
        <v>0</v>
      </c>
      <c r="K70" s="5">
        <f t="shared" si="18"/>
        <v>617210.55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1062731.07</v>
      </c>
      <c r="J71" s="6">
        <v>0</v>
      </c>
      <c r="K71" s="5">
        <f t="shared" si="18"/>
        <v>1062731.07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592848.3496235927</v>
      </c>
      <c r="K72" s="5">
        <f t="shared" si="18"/>
        <v>592848.3496235927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2023-03-15T18:46:33Z</dcterms:modified>
  <cp:category/>
  <cp:version/>
  <cp:contentType/>
  <cp:contentStatus/>
</cp:coreProperties>
</file>