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<sst xmlns="http://schemas.openxmlformats.org/spreadsheetml/2006/main" count="82" uniqueCount="81">
  <si>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</si>
  <si>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</si>
  <si>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</si>
  <si>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</si>
  <si>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</si>
  <si>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</si>
  <si>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</si>
  <si>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</si>
  <si>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</si>
  <si>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</si>
  <si>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</si>
  <si>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</si>
  <si>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</si>
  <si>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</si>
  <si>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</si>
  <si>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</si>
  <si>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</si>
  <si>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</si>
  <si>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</si>
  <si>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</si>
  <si>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</si>
  <si>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</si>
  <si>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</si>
  <si>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</si>
  <si>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</si>
  <si>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</si>
  <si>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</si>
  <si>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</si>
  <si>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</si>
  <si>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</si>
  <si>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</si>
  <si>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</si>
  <si>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</si>
  <si>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</si>
  <si>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</si>
  <si>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</si>
  <si>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</si>
  <si>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</si>
  <si>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</si>
  <si>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</si>
  <si>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</si>
  <si>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</si>
  <si>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</si>
  <si>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</si>
  <si>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</si>
  <si>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</si>
  <si>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</si>
  <si>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</si>
  <si>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</si>
  <si>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</si>
  <si>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</si>
  <si>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</si>
  <si>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</si>
  <si>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</si>
  <si>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</si>
  <si>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</si>
  <si>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</si>
  <si>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</si>
  <si>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</si>
  <si>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</si>
  <si>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</si>
  <si>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</si>
  <si>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</si>
  <si>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</si>
  <si>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</si>
  <si>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</si>
  <si>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</si>
  <si>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</si>
  <si>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</si>
  <si>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</si>
  <si>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</si>
  <si>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</si>
  <si>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</si>
  <si>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</si>
  <si>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</si>
  <si>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</si>
  <si>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</si>
  <si>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</si>
  <si>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</si>
  <si>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</si>
  <si>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07/03/23 - VENCIMENTO 14/03/23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</si>
</sst>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346079</v>
      </c>
      <c r="C7" s="46">
        <f aca="true" t="shared" si="0" ref="C7:J7">+C8+C11</f>
        <v>280929</v>
      </c>
      <c r="D7" s="46">
        <f t="shared" si="0"/>
        <v>344989</v>
      </c>
      <c r="E7" s="46">
        <f t="shared" si="0"/>
        <v>186587</v>
      </c>
      <c r="F7" s="46">
        <f t="shared" si="0"/>
        <v>241658</v>
      </c>
      <c r="G7" s="46">
        <f t="shared" si="0"/>
        <v>233334</v>
      </c>
      <c r="H7" s="46">
        <f t="shared" si="0"/>
        <v>265664</v>
      </c>
      <c r="I7" s="46">
        <f t="shared" si="0"/>
        <v>385080</v>
      </c>
      <c r="J7" s="46">
        <f t="shared" si="0"/>
        <v>124518</v>
      </c>
      <c r="K7" s="38">
        <f aca="true" t="shared" si="1" ref="K7:K13">SUM(B7:J7)</f>
        <v>2408838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19044</v>
      </c>
      <c r="C8" s="44">
        <f t="shared" si="2"/>
        <v>18604</v>
      </c>
      <c r="D8" s="44">
        <f t="shared" si="2"/>
        <v>17921</v>
      </c>
      <c r="E8" s="44">
        <f t="shared" si="2"/>
        <v>12050</v>
      </c>
      <c r="F8" s="44">
        <f t="shared" si="2"/>
        <v>13460</v>
      </c>
      <c r="G8" s="44">
        <f t="shared" si="2"/>
        <v>7255</v>
      </c>
      <c r="H8" s="44">
        <f t="shared" si="2"/>
        <v>6225</v>
      </c>
      <c r="I8" s="44">
        <f t="shared" si="2"/>
        <v>19732</v>
      </c>
      <c r="J8" s="44">
        <f t="shared" si="2"/>
        <v>4214</v>
      </c>
      <c r="K8" s="38">
        <f t="shared" si="1"/>
        <v>118505</v>
      </c>
      <c r="L8"/>
      <c r="M8"/>
      <c r="N8"/>
    </row>
    <row r="9" spans="1:14" ht="16.5" customHeight="1">
      <c r="A9" s="22" t="s">
        <v>32</v>
      </c>
      <c r="B9" s="44">
        <v>18997</v>
      </c>
      <c r="C9" s="44">
        <v>18598</v>
      </c>
      <c r="D9" s="44">
        <v>17915</v>
      </c>
      <c r="E9" s="44">
        <v>11875</v>
      </c>
      <c r="F9" s="44">
        <v>13448</v>
      </c>
      <c r="G9" s="44">
        <v>7254</v>
      </c>
      <c r="H9" s="44">
        <v>6225</v>
      </c>
      <c r="I9" s="44">
        <v>19690</v>
      </c>
      <c r="J9" s="44">
        <v>4214</v>
      </c>
      <c r="K9" s="38">
        <f t="shared" si="1"/>
        <v>118216</v>
      </c>
      <c r="L9"/>
      <c r="M9"/>
      <c r="N9"/>
    </row>
    <row r="10" spans="1:14" ht="16.5" customHeight="1">
      <c r="A10" s="22" t="s">
        <v>31</v>
      </c>
      <c r="B10" s="44">
        <v>47</v>
      </c>
      <c r="C10" s="44">
        <v>6</v>
      </c>
      <c r="D10" s="44">
        <v>6</v>
      </c>
      <c r="E10" s="44">
        <v>175</v>
      </c>
      <c r="F10" s="44">
        <v>12</v>
      </c>
      <c r="G10" s="44">
        <v>1</v>
      </c>
      <c r="H10" s="44">
        <v>0</v>
      </c>
      <c r="I10" s="44">
        <v>42</v>
      </c>
      <c r="J10" s="44">
        <v>0</v>
      </c>
      <c r="K10" s="38">
        <f t="shared" si="1"/>
        <v>289</v>
      </c>
      <c r="L10"/>
      <c r="M10"/>
      <c r="N10"/>
    </row>
    <row r="11" spans="1:14" ht="16.5" customHeight="1">
      <c r="A11" s="43" t="s">
        <v>67</v>
      </c>
      <c r="B11" s="42">
        <v>327035</v>
      </c>
      <c r="C11" s="42">
        <v>262325</v>
      </c>
      <c r="D11" s="42">
        <v>327068</v>
      </c>
      <c r="E11" s="42">
        <v>174537</v>
      </c>
      <c r="F11" s="42">
        <v>228198</v>
      </c>
      <c r="G11" s="42">
        <v>226079</v>
      </c>
      <c r="H11" s="42">
        <v>259439</v>
      </c>
      <c r="I11" s="42">
        <v>365348</v>
      </c>
      <c r="J11" s="42">
        <v>120304</v>
      </c>
      <c r="K11" s="38">
        <f t="shared" si="1"/>
        <v>2290333</v>
      </c>
      <c r="L11" s="59"/>
      <c r="M11" s="59"/>
      <c r="N11" s="59"/>
    </row>
    <row r="12" spans="1:14" ht="16.5" customHeight="1">
      <c r="A12" s="22" t="s">
        <v>79</v>
      </c>
      <c r="B12" s="42">
        <v>22441</v>
      </c>
      <c r="C12" s="42">
        <v>19817</v>
      </c>
      <c r="D12" s="42">
        <v>25682</v>
      </c>
      <c r="E12" s="42">
        <v>16526</v>
      </c>
      <c r="F12" s="42">
        <v>13704</v>
      </c>
      <c r="G12" s="42">
        <v>12872</v>
      </c>
      <c r="H12" s="42">
        <v>12651</v>
      </c>
      <c r="I12" s="42">
        <v>19438</v>
      </c>
      <c r="J12" s="42">
        <v>5038</v>
      </c>
      <c r="K12" s="38">
        <f t="shared" si="1"/>
        <v>148169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304594</v>
      </c>
      <c r="C13" s="42">
        <f>+C11-C12</f>
        <v>242508</v>
      </c>
      <c r="D13" s="42">
        <f>+D11-D12</f>
        <v>301386</v>
      </c>
      <c r="E13" s="42">
        <f aca="true" t="shared" si="3" ref="E13:J13">+E11-E12</f>
        <v>158011</v>
      </c>
      <c r="F13" s="42">
        <f t="shared" si="3"/>
        <v>214494</v>
      </c>
      <c r="G13" s="42">
        <f t="shared" si="3"/>
        <v>213207</v>
      </c>
      <c r="H13" s="42">
        <f t="shared" si="3"/>
        <v>246788</v>
      </c>
      <c r="I13" s="42">
        <f t="shared" si="3"/>
        <v>345910</v>
      </c>
      <c r="J13" s="42">
        <f t="shared" si="3"/>
        <v>115266</v>
      </c>
      <c r="K13" s="38">
        <f t="shared" si="1"/>
        <v>2142164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1.106001000309159</v>
      </c>
      <c r="C18" s="39">
        <v>1.172844724056778</v>
      </c>
      <c r="D18" s="39">
        <v>1.06811833234418</v>
      </c>
      <c r="E18" s="39">
        <v>1.388829242111971</v>
      </c>
      <c r="F18" s="39">
        <v>1.010705208924938</v>
      </c>
      <c r="G18" s="39">
        <v>1.129173977192212</v>
      </c>
      <c r="H18" s="39">
        <v>1.136889003867356</v>
      </c>
      <c r="I18" s="39">
        <v>1.091055257305901</v>
      </c>
      <c r="J18" s="39">
        <v>1.048709470644092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1778953.0799999998</v>
      </c>
      <c r="C20" s="36">
        <f aca="true" t="shared" si="4" ref="C20:J20">SUM(C21:C28)</f>
        <v>1682072.32</v>
      </c>
      <c r="D20" s="36">
        <f t="shared" si="4"/>
        <v>2085580.5899999999</v>
      </c>
      <c r="E20" s="36">
        <f t="shared" si="4"/>
        <v>1277017.79</v>
      </c>
      <c r="F20" s="36">
        <f t="shared" si="4"/>
        <v>1272249.58</v>
      </c>
      <c r="G20" s="36">
        <f t="shared" si="4"/>
        <v>1383153.5500000003</v>
      </c>
      <c r="H20" s="36">
        <f t="shared" si="4"/>
        <v>1269156.9600000002</v>
      </c>
      <c r="I20" s="36">
        <f t="shared" si="4"/>
        <v>1796924.34</v>
      </c>
      <c r="J20" s="36">
        <f t="shared" si="4"/>
        <v>626677.56</v>
      </c>
      <c r="K20" s="36">
        <f aca="true" t="shared" si="5" ref="K20:K28">SUM(B20:J20)</f>
        <v>13171785.770000001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1554275.4</v>
      </c>
      <c r="C21" s="58">
        <f>ROUND((C15+C16)*C7,2)</f>
        <v>1386075.59</v>
      </c>
      <c r="D21" s="58">
        <f aca="true" t="shared" si="6" ref="D21:J21">ROUND((D15+D16)*D7,2)</f>
        <v>1886917.34</v>
      </c>
      <c r="E21" s="58">
        <f t="shared" si="6"/>
        <v>887295.82</v>
      </c>
      <c r="F21" s="58">
        <f t="shared" si="6"/>
        <v>1216119.72</v>
      </c>
      <c r="G21" s="58">
        <f t="shared" si="6"/>
        <v>1186130.06</v>
      </c>
      <c r="H21" s="58">
        <f t="shared" si="6"/>
        <v>1075275.04</v>
      </c>
      <c r="I21" s="58">
        <f t="shared" si="6"/>
        <v>1574399.58</v>
      </c>
      <c r="J21" s="58">
        <f t="shared" si="6"/>
        <v>576045.17</v>
      </c>
      <c r="K21" s="30">
        <f t="shared" si="5"/>
        <v>11342533.719999999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164754.75</v>
      </c>
      <c r="C22" s="30">
        <f t="shared" si="7"/>
        <v>239575.85</v>
      </c>
      <c r="D22" s="30">
        <f t="shared" si="7"/>
        <v>128533.66</v>
      </c>
      <c r="E22" s="30">
        <f t="shared" si="7"/>
        <v>345006.56</v>
      </c>
      <c r="F22" s="30">
        <f t="shared" si="7"/>
        <v>13018.82</v>
      </c>
      <c r="G22" s="30">
        <f t="shared" si="7"/>
        <v>153217.14</v>
      </c>
      <c r="H22" s="30">
        <f t="shared" si="7"/>
        <v>147193.33</v>
      </c>
      <c r="I22" s="30">
        <f t="shared" si="7"/>
        <v>143357.36</v>
      </c>
      <c r="J22" s="30">
        <f t="shared" si="7"/>
        <v>28058.86</v>
      </c>
      <c r="K22" s="30">
        <f t="shared" si="5"/>
        <v>1362716.3300000003</v>
      </c>
      <c r="L22"/>
      <c r="M22"/>
      <c r="N22"/>
    </row>
    <row r="23" spans="1:14" ht="16.5" customHeight="1">
      <c r="A23" s="18" t="s">
        <v>26</v>
      </c>
      <c r="B23" s="30">
        <v>55659.65</v>
      </c>
      <c r="C23" s="30">
        <v>50620.22</v>
      </c>
      <c r="D23" s="30">
        <v>62073.1</v>
      </c>
      <c r="E23" s="30">
        <v>39550.28</v>
      </c>
      <c r="F23" s="30">
        <v>39626.84</v>
      </c>
      <c r="G23" s="30">
        <v>40154.04</v>
      </c>
      <c r="H23" s="30">
        <v>41386.11</v>
      </c>
      <c r="I23" s="30">
        <v>73120.33</v>
      </c>
      <c r="J23" s="30">
        <v>19948.28</v>
      </c>
      <c r="K23" s="30">
        <f t="shared" si="5"/>
        <v>422138.85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1333.87</v>
      </c>
      <c r="C26" s="30">
        <v>1260.92</v>
      </c>
      <c r="D26" s="30">
        <v>1563.13</v>
      </c>
      <c r="E26" s="30">
        <v>958.72</v>
      </c>
      <c r="F26" s="30">
        <v>953.51</v>
      </c>
      <c r="G26" s="30">
        <v>1036.87</v>
      </c>
      <c r="H26" s="30">
        <v>950.9</v>
      </c>
      <c r="I26" s="30">
        <v>1346.89</v>
      </c>
      <c r="J26" s="30">
        <v>468.94</v>
      </c>
      <c r="K26" s="30">
        <f t="shared" si="5"/>
        <v>9873.75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655.43</v>
      </c>
      <c r="H28" s="30">
        <v>664.57</v>
      </c>
      <c r="I28" s="30">
        <v>946.86</v>
      </c>
      <c r="J28" s="30">
        <v>313.72</v>
      </c>
      <c r="K28" s="30">
        <f t="shared" si="5"/>
        <v>6316.03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-208676.64</v>
      </c>
      <c r="C31" s="30">
        <f t="shared" si="8"/>
        <v>-96595.87</v>
      </c>
      <c r="D31" s="30">
        <f t="shared" si="8"/>
        <v>1385648.46</v>
      </c>
      <c r="E31" s="30">
        <f t="shared" si="8"/>
        <v>-167383.32</v>
      </c>
      <c r="F31" s="30">
        <f t="shared" si="8"/>
        <v>-81263.7</v>
      </c>
      <c r="G31" s="30">
        <f t="shared" si="8"/>
        <v>-199046.07</v>
      </c>
      <c r="H31" s="30">
        <f t="shared" si="8"/>
        <v>1010174.44</v>
      </c>
      <c r="I31" s="30">
        <f t="shared" si="8"/>
        <v>-139240.16</v>
      </c>
      <c r="J31" s="30">
        <f t="shared" si="8"/>
        <v>-41180.31</v>
      </c>
      <c r="K31" s="30">
        <f aca="true" t="shared" si="9" ref="K31:K39">SUM(B31:J31)</f>
        <v>1462436.8299999998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-198249.90000000002</v>
      </c>
      <c r="C32" s="30">
        <f t="shared" si="10"/>
        <v>-87208.34999999999</v>
      </c>
      <c r="D32" s="30">
        <f t="shared" si="10"/>
        <v>-111099.12</v>
      </c>
      <c r="E32" s="30">
        <f t="shared" si="10"/>
        <v>-161062.25</v>
      </c>
      <c r="F32" s="30">
        <f t="shared" si="10"/>
        <v>-59171.2</v>
      </c>
      <c r="G32" s="30">
        <f t="shared" si="10"/>
        <v>-192488.4</v>
      </c>
      <c r="H32" s="30">
        <f t="shared" si="10"/>
        <v>-55537.95</v>
      </c>
      <c r="I32" s="30">
        <f t="shared" si="10"/>
        <v>-130562.58</v>
      </c>
      <c r="J32" s="30">
        <f t="shared" si="10"/>
        <v>-32093.12</v>
      </c>
      <c r="K32" s="30">
        <f t="shared" si="9"/>
        <v>-1027472.8699999999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-83586.8</v>
      </c>
      <c r="C33" s="30">
        <f t="shared" si="11"/>
        <v>-81831.2</v>
      </c>
      <c r="D33" s="30">
        <f t="shared" si="11"/>
        <v>-78826</v>
      </c>
      <c r="E33" s="30">
        <f t="shared" si="11"/>
        <v>-52250</v>
      </c>
      <c r="F33" s="30">
        <f t="shared" si="11"/>
        <v>-59171.2</v>
      </c>
      <c r="G33" s="30">
        <f t="shared" si="11"/>
        <v>-31917.6</v>
      </c>
      <c r="H33" s="30">
        <f t="shared" si="11"/>
        <v>-27390</v>
      </c>
      <c r="I33" s="30">
        <f t="shared" si="11"/>
        <v>-86636</v>
      </c>
      <c r="J33" s="30">
        <f t="shared" si="11"/>
        <v>-18541.6</v>
      </c>
      <c r="K33" s="30">
        <f t="shared" si="9"/>
        <v>-520150.39999999997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-114663.1</v>
      </c>
      <c r="C36" s="30">
        <v>-5377.15</v>
      </c>
      <c r="D36" s="30">
        <v>-32273.12</v>
      </c>
      <c r="E36" s="30">
        <v>-108812.25</v>
      </c>
      <c r="F36" s="26">
        <v>0</v>
      </c>
      <c r="G36" s="30">
        <v>-160570.8</v>
      </c>
      <c r="H36" s="30">
        <v>-28147.95</v>
      </c>
      <c r="I36" s="30">
        <v>-43926.58</v>
      </c>
      <c r="J36" s="30">
        <v>-13551.52</v>
      </c>
      <c r="K36" s="30">
        <f t="shared" si="9"/>
        <v>-507322.47000000003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-10426.74</v>
      </c>
      <c r="C37" s="27">
        <f t="shared" si="12"/>
        <v>-9387.52</v>
      </c>
      <c r="D37" s="27">
        <f t="shared" si="12"/>
        <v>1496747.5799999998</v>
      </c>
      <c r="E37" s="27">
        <f t="shared" si="12"/>
        <v>-6321.07</v>
      </c>
      <c r="F37" s="27">
        <f t="shared" si="12"/>
        <v>-22092.5</v>
      </c>
      <c r="G37" s="27">
        <f t="shared" si="12"/>
        <v>-6557.67</v>
      </c>
      <c r="H37" s="27">
        <f t="shared" si="12"/>
        <v>1065712.39</v>
      </c>
      <c r="I37" s="27">
        <f t="shared" si="12"/>
        <v>-8677.58</v>
      </c>
      <c r="J37" s="27">
        <f t="shared" si="12"/>
        <v>-9087.19</v>
      </c>
      <c r="K37" s="30">
        <f t="shared" si="9"/>
        <v>2489909.6999999997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-3009.6</v>
      </c>
      <c r="C40" s="17">
        <v>-2376</v>
      </c>
      <c r="D40" s="17">
        <v>-2178</v>
      </c>
      <c r="E40" s="17">
        <v>-990</v>
      </c>
      <c r="F40" s="17">
        <v>-16790.4</v>
      </c>
      <c r="G40" s="17">
        <v>-792</v>
      </c>
      <c r="H40" s="17">
        <v>0</v>
      </c>
      <c r="I40" s="17">
        <v>-1188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-7417.14</v>
      </c>
      <c r="C47" s="17">
        <v>-7011.52</v>
      </c>
      <c r="D47" s="17">
        <v>-8691.97</v>
      </c>
      <c r="E47" s="17">
        <v>-5331.07</v>
      </c>
      <c r="F47" s="17">
        <v>-5302.1</v>
      </c>
      <c r="G47" s="17">
        <v>-5765.67</v>
      </c>
      <c r="H47" s="17">
        <v>-5287.61</v>
      </c>
      <c r="I47" s="17">
        <v>-7489.58</v>
      </c>
      <c r="J47" s="17">
        <v>-2607.59</v>
      </c>
      <c r="K47" s="30">
        <f t="shared" si="13"/>
        <v>-54904.25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1570276.44</v>
      </c>
      <c r="C54" s="27">
        <f t="shared" si="15"/>
        <v>1585476.4500000002</v>
      </c>
      <c r="D54" s="27">
        <f t="shared" si="15"/>
        <v>3471229.05</v>
      </c>
      <c r="E54" s="27">
        <f t="shared" si="15"/>
        <v>1109634.47</v>
      </c>
      <c r="F54" s="27">
        <f t="shared" si="15"/>
        <v>1190985.8800000001</v>
      </c>
      <c r="G54" s="27">
        <f t="shared" si="15"/>
        <v>1184107.4800000002</v>
      </c>
      <c r="H54" s="27">
        <f t="shared" si="15"/>
        <v>2279331.4000000004</v>
      </c>
      <c r="I54" s="27">
        <f t="shared" si="15"/>
        <v>1657684.1800000002</v>
      </c>
      <c r="J54" s="27">
        <f t="shared" si="15"/>
        <v>585497.25</v>
      </c>
      <c r="K54" s="20">
        <f>SUM(B54:J54)</f>
        <v>14634222.6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1570276.44</v>
      </c>
      <c r="C60" s="10">
        <f t="shared" si="17"/>
        <v>1585476.4527966871</v>
      </c>
      <c r="D60" s="10">
        <f t="shared" si="17"/>
        <v>3471229.0523887514</v>
      </c>
      <c r="E60" s="10">
        <f t="shared" si="17"/>
        <v>1109634.4712090981</v>
      </c>
      <c r="F60" s="10">
        <f t="shared" si="17"/>
        <v>1190985.8756500094</v>
      </c>
      <c r="G60" s="10">
        <f t="shared" si="17"/>
        <v>1184107.477208062</v>
      </c>
      <c r="H60" s="10">
        <f t="shared" si="17"/>
        <v>2279331.3990366054</v>
      </c>
      <c r="I60" s="10">
        <f>SUM(I61:I73)</f>
        <v>1657684.1800000002</v>
      </c>
      <c r="J60" s="10">
        <f t="shared" si="17"/>
        <v>585497.2452723872</v>
      </c>
      <c r="K60" s="5">
        <f>SUM(K61:K73)</f>
        <v>14634222.593561597</v>
      </c>
      <c r="L60" s="9"/>
    </row>
    <row r="61" spans="1:12" ht="16.5" customHeight="1">
      <c r="A61" s="7" t="s">
        <v>56</v>
      </c>
      <c r="B61" s="8">
        <v>1373520.8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1373520.8</v>
      </c>
      <c r="L61"/>
    </row>
    <row r="62" spans="1:12" ht="16.5" customHeight="1">
      <c r="A62" s="7" t="s">
        <v>57</v>
      </c>
      <c r="B62" s="8">
        <v>196755.64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196755.64</v>
      </c>
      <c r="L62"/>
    </row>
    <row r="63" spans="1:12" ht="16.5" customHeight="1">
      <c r="A63" s="7" t="s">
        <v>4</v>
      </c>
      <c r="B63" s="6">
        <v>0</v>
      </c>
      <c r="C63" s="8">
        <v>1585476.4527966871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1585476.4527966871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3471229.0523887514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3471229.0523887514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1109634.4712090981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1109634.4712090981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1190985.8756500094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1190985.8756500094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1184107.477208062</v>
      </c>
      <c r="H67" s="6">
        <v>0</v>
      </c>
      <c r="I67" s="6">
        <v>0</v>
      </c>
      <c r="J67" s="6">
        <v>0</v>
      </c>
      <c r="K67" s="5">
        <f t="shared" si="18"/>
        <v>1184107.477208062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2279331.3990366054</v>
      </c>
      <c r="I68" s="6">
        <v>0</v>
      </c>
      <c r="J68" s="6">
        <v>0</v>
      </c>
      <c r="K68" s="5">
        <f t="shared" si="18"/>
        <v>2279331.3990366054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617984.66</v>
      </c>
      <c r="J70" s="6">
        <v>0</v>
      </c>
      <c r="K70" s="5">
        <f t="shared" si="18"/>
        <v>617984.66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1039699.52</v>
      </c>
      <c r="J71" s="6">
        <v>0</v>
      </c>
      <c r="K71" s="5">
        <f t="shared" si="18"/>
        <v>1039699.52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585497.2452723872</v>
      </c>
      <c r="K72" s="5">
        <f t="shared" si="18"/>
        <v>585497.2452723872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2023-03-13T14:18:09Z</dcterms:modified>
  <cp:category/>
  <cp:version/>
  <cp:contentType/>
  <cp:contentStatus/>
</cp:coreProperties>
</file>