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<sst xmlns="http://schemas.openxmlformats.org/spreadsheetml/2006/main" count="82" uniqueCount="81">
  <si>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</si>
  <si>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</si>
  <si>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</si>
  <si>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</si>
  <si>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</si>
  <si>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</si>
  <si>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</si>
  <si>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</si>
  <si>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</si>
  <si>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</si>
  <si>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</si>
  <si>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</si>
  <si>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</si>
  <si>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</si>
  <si>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</si>
  <si>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</si>
  <si>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</si>
  <si>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</si>
  <si>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</si>
  <si>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</si>
  <si>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</si>
  <si>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</si>
  <si>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</si>
  <si>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</si>
  <si>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</si>
  <si>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</si>
  <si>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</si>
  <si>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</si>
  <si>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</si>
  <si>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</si>
  <si>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</si>
  <si>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</si>
  <si>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</si>
  <si>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</si>
  <si>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</si>
  <si>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</si>
  <si>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</si>
  <si>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</si>
  <si>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</si>
  <si>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</si>
  <si>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</si>
  <si>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</si>
  <si>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</si>
  <si>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</si>
  <si>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</si>
  <si>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</si>
  <si>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</si>
  <si>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</si>
  <si>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</si>
  <si>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</si>
  <si>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</si>
  <si>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</si>
  <si>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</si>
  <si>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</si>
  <si>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</si>
  <si>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</si>
  <si>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</si>
  <si>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</si>
  <si>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</si>
  <si>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</si>
  <si>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</si>
  <si>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</si>
  <si>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</si>
  <si>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</si>
  <si>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</si>
  <si>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</si>
  <si>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</si>
  <si>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</si>
  <si>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</si>
  <si>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</si>
  <si>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</si>
  <si>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</si>
  <si>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</si>
  <si>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</si>
  <si>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</si>
  <si>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</si>
  <si>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</si>
  <si>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</si>
  <si>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</si>
  <si>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</si>
  <si>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06/03/23 - VENCIMENTO 13/03/23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</si>
</sst>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332590</v>
      </c>
      <c r="C7" s="46">
        <f aca="true" t="shared" si="0" ref="C7:J7">+C8+C11</f>
        <v>266224</v>
      </c>
      <c r="D7" s="46">
        <f t="shared" si="0"/>
        <v>324523</v>
      </c>
      <c r="E7" s="46">
        <f t="shared" si="0"/>
        <v>178739</v>
      </c>
      <c r="F7" s="46">
        <f t="shared" si="0"/>
        <v>230076</v>
      </c>
      <c r="G7" s="46">
        <f t="shared" si="0"/>
        <v>222171</v>
      </c>
      <c r="H7" s="46">
        <f t="shared" si="0"/>
        <v>236860</v>
      </c>
      <c r="I7" s="46">
        <f t="shared" si="0"/>
        <v>366747</v>
      </c>
      <c r="J7" s="46">
        <f t="shared" si="0"/>
        <v>118553</v>
      </c>
      <c r="K7" s="38">
        <f aca="true" t="shared" si="1" ref="K7:K13">SUM(B7:J7)</f>
        <v>2276483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19281</v>
      </c>
      <c r="C8" s="44">
        <f t="shared" si="2"/>
        <v>18787</v>
      </c>
      <c r="D8" s="44">
        <f t="shared" si="2"/>
        <v>18380</v>
      </c>
      <c r="E8" s="44">
        <f t="shared" si="2"/>
        <v>12458</v>
      </c>
      <c r="F8" s="44">
        <f t="shared" si="2"/>
        <v>13356</v>
      </c>
      <c r="G8" s="44">
        <f t="shared" si="2"/>
        <v>7315</v>
      </c>
      <c r="H8" s="44">
        <f t="shared" si="2"/>
        <v>6441</v>
      </c>
      <c r="I8" s="44">
        <f t="shared" si="2"/>
        <v>19629</v>
      </c>
      <c r="J8" s="44">
        <f t="shared" si="2"/>
        <v>4070</v>
      </c>
      <c r="K8" s="38">
        <f t="shared" si="1"/>
        <v>119717</v>
      </c>
      <c r="L8"/>
      <c r="M8"/>
      <c r="N8"/>
    </row>
    <row r="9" spans="1:14" ht="16.5" customHeight="1">
      <c r="A9" s="22" t="s">
        <v>32</v>
      </c>
      <c r="B9" s="44">
        <v>19219</v>
      </c>
      <c r="C9" s="44">
        <v>18778</v>
      </c>
      <c r="D9" s="44">
        <v>18376</v>
      </c>
      <c r="E9" s="44">
        <v>12311</v>
      </c>
      <c r="F9" s="44">
        <v>13347</v>
      </c>
      <c r="G9" s="44">
        <v>7314</v>
      </c>
      <c r="H9" s="44">
        <v>6441</v>
      </c>
      <c r="I9" s="44">
        <v>19550</v>
      </c>
      <c r="J9" s="44">
        <v>4070</v>
      </c>
      <c r="K9" s="38">
        <f t="shared" si="1"/>
        <v>119406</v>
      </c>
      <c r="L9"/>
      <c r="M9"/>
      <c r="N9"/>
    </row>
    <row r="10" spans="1:14" ht="16.5" customHeight="1">
      <c r="A10" s="22" t="s">
        <v>31</v>
      </c>
      <c r="B10" s="44">
        <v>62</v>
      </c>
      <c r="C10" s="44">
        <v>9</v>
      </c>
      <c r="D10" s="44">
        <v>4</v>
      </c>
      <c r="E10" s="44">
        <v>147</v>
      </c>
      <c r="F10" s="44">
        <v>9</v>
      </c>
      <c r="G10" s="44">
        <v>1</v>
      </c>
      <c r="H10" s="44">
        <v>0</v>
      </c>
      <c r="I10" s="44">
        <v>79</v>
      </c>
      <c r="J10" s="44">
        <v>0</v>
      </c>
      <c r="K10" s="38">
        <f t="shared" si="1"/>
        <v>311</v>
      </c>
      <c r="L10"/>
      <c r="M10"/>
      <c r="N10"/>
    </row>
    <row r="11" spans="1:14" ht="16.5" customHeight="1">
      <c r="A11" s="43" t="s">
        <v>67</v>
      </c>
      <c r="B11" s="42">
        <v>313309</v>
      </c>
      <c r="C11" s="42">
        <v>247437</v>
      </c>
      <c r="D11" s="42">
        <v>306143</v>
      </c>
      <c r="E11" s="42">
        <v>166281</v>
      </c>
      <c r="F11" s="42">
        <v>216720</v>
      </c>
      <c r="G11" s="42">
        <v>214856</v>
      </c>
      <c r="H11" s="42">
        <v>230419</v>
      </c>
      <c r="I11" s="42">
        <v>347118</v>
      </c>
      <c r="J11" s="42">
        <v>114483</v>
      </c>
      <c r="K11" s="38">
        <f t="shared" si="1"/>
        <v>2156766</v>
      </c>
      <c r="L11" s="59"/>
      <c r="M11" s="59"/>
      <c r="N11" s="59"/>
    </row>
    <row r="12" spans="1:14" ht="16.5" customHeight="1">
      <c r="A12" s="22" t="s">
        <v>79</v>
      </c>
      <c r="B12" s="42">
        <v>21307</v>
      </c>
      <c r="C12" s="42">
        <v>19307</v>
      </c>
      <c r="D12" s="42">
        <v>24349</v>
      </c>
      <c r="E12" s="42">
        <v>16003</v>
      </c>
      <c r="F12" s="42">
        <v>13485</v>
      </c>
      <c r="G12" s="42">
        <v>12392</v>
      </c>
      <c r="H12" s="42">
        <v>11950</v>
      </c>
      <c r="I12" s="42">
        <v>18722</v>
      </c>
      <c r="J12" s="42">
        <v>4982</v>
      </c>
      <c r="K12" s="38">
        <f t="shared" si="1"/>
        <v>142497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292002</v>
      </c>
      <c r="C13" s="42">
        <f>+C11-C12</f>
        <v>228130</v>
      </c>
      <c r="D13" s="42">
        <f>+D11-D12</f>
        <v>281794</v>
      </c>
      <c r="E13" s="42">
        <f aca="true" t="shared" si="3" ref="E13:J13">+E11-E12</f>
        <v>150278</v>
      </c>
      <c r="F13" s="42">
        <f t="shared" si="3"/>
        <v>203235</v>
      </c>
      <c r="G13" s="42">
        <f t="shared" si="3"/>
        <v>202464</v>
      </c>
      <c r="H13" s="42">
        <f t="shared" si="3"/>
        <v>218469</v>
      </c>
      <c r="I13" s="42">
        <f t="shared" si="3"/>
        <v>328396</v>
      </c>
      <c r="J13" s="42">
        <f t="shared" si="3"/>
        <v>109501</v>
      </c>
      <c r="K13" s="38">
        <f t="shared" si="1"/>
        <v>2014269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1.144720384243252</v>
      </c>
      <c r="C18" s="39">
        <v>1.220603878276006</v>
      </c>
      <c r="D18" s="39">
        <v>1.113288838120814</v>
      </c>
      <c r="E18" s="39">
        <v>1.451670252611385</v>
      </c>
      <c r="F18" s="39">
        <v>1.051637783230133</v>
      </c>
      <c r="G18" s="39">
        <v>1.177313323670957</v>
      </c>
      <c r="H18" s="39">
        <v>1.241859479638884</v>
      </c>
      <c r="I18" s="39">
        <v>1.131661761070884</v>
      </c>
      <c r="J18" s="39">
        <v>1.093402897966516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1769527.2200000002</v>
      </c>
      <c r="C20" s="36">
        <f aca="true" t="shared" si="4" ref="C20:J20">SUM(C21:C28)</f>
        <v>1658868.4700000002</v>
      </c>
      <c r="D20" s="36">
        <f t="shared" si="4"/>
        <v>2045200.0899999999</v>
      </c>
      <c r="E20" s="36">
        <f t="shared" si="4"/>
        <v>1279038.0200000003</v>
      </c>
      <c r="F20" s="36">
        <f t="shared" si="4"/>
        <v>1260450.0999999999</v>
      </c>
      <c r="G20" s="36">
        <f t="shared" si="4"/>
        <v>1373521.21</v>
      </c>
      <c r="H20" s="36">
        <f t="shared" si="4"/>
        <v>1236634.0300000003</v>
      </c>
      <c r="I20" s="36">
        <f t="shared" si="4"/>
        <v>1775501.0800000003</v>
      </c>
      <c r="J20" s="36">
        <f t="shared" si="4"/>
        <v>622676.8500000001</v>
      </c>
      <c r="K20" s="36">
        <f aca="true" t="shared" si="5" ref="K20:K28">SUM(B20:J20)</f>
        <v>13021417.07</v>
      </c>
      <c r="L20"/>
      <c r="M20"/>
      <c r="N20"/>
    </row>
    <row r="21" spans="1:14" ht="16.5" customHeight="1">
      <c r="A21" s="35" t="s">
        <v>28</v>
      </c>
      <c r="B21" s="58">
        <f>ROUND((B15+B16)*B7,2)</f>
        <v>1493694.95</v>
      </c>
      <c r="C21" s="58">
        <f>ROUND((C15+C16)*C7,2)</f>
        <v>1313522.59</v>
      </c>
      <c r="D21" s="58">
        <f aca="true" t="shared" si="6" ref="D21:J21">ROUND((D15+D16)*D7,2)</f>
        <v>1774978.55</v>
      </c>
      <c r="E21" s="58">
        <f t="shared" si="6"/>
        <v>849975.44</v>
      </c>
      <c r="F21" s="58">
        <f t="shared" si="6"/>
        <v>1157834.46</v>
      </c>
      <c r="G21" s="58">
        <f t="shared" si="6"/>
        <v>1129384.06</v>
      </c>
      <c r="H21" s="58">
        <f t="shared" si="6"/>
        <v>958690.85</v>
      </c>
      <c r="I21" s="58">
        <f t="shared" si="6"/>
        <v>1499445.11</v>
      </c>
      <c r="J21" s="58">
        <f t="shared" si="6"/>
        <v>548449.89</v>
      </c>
      <c r="K21" s="30">
        <f t="shared" si="5"/>
        <v>10725975.899999999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216168.11</v>
      </c>
      <c r="C22" s="30">
        <f t="shared" si="7"/>
        <v>289768.18</v>
      </c>
      <c r="D22" s="30">
        <f t="shared" si="7"/>
        <v>201085.26</v>
      </c>
      <c r="E22" s="30">
        <f t="shared" si="7"/>
        <v>383908.62</v>
      </c>
      <c r="F22" s="30">
        <f t="shared" si="7"/>
        <v>59788</v>
      </c>
      <c r="G22" s="30">
        <f t="shared" si="7"/>
        <v>200254.84</v>
      </c>
      <c r="H22" s="30">
        <f t="shared" si="7"/>
        <v>231868.47</v>
      </c>
      <c r="I22" s="30">
        <f t="shared" si="7"/>
        <v>197419.58</v>
      </c>
      <c r="J22" s="30">
        <f t="shared" si="7"/>
        <v>51226.81</v>
      </c>
      <c r="K22" s="30">
        <f t="shared" si="5"/>
        <v>1831487.87</v>
      </c>
      <c r="L22"/>
      <c r="M22"/>
      <c r="N22"/>
    </row>
    <row r="23" spans="1:14" ht="16.5" customHeight="1">
      <c r="A23" s="18" t="s">
        <v>26</v>
      </c>
      <c r="B23" s="30">
        <v>55396.79</v>
      </c>
      <c r="C23" s="30">
        <v>49784.85</v>
      </c>
      <c r="D23" s="30">
        <v>61095.43</v>
      </c>
      <c r="E23" s="30">
        <v>39981.02</v>
      </c>
      <c r="F23" s="30">
        <v>39343.44</v>
      </c>
      <c r="G23" s="30">
        <v>40227.39</v>
      </c>
      <c r="H23" s="30">
        <v>40787.86</v>
      </c>
      <c r="I23" s="30">
        <v>72594.53</v>
      </c>
      <c r="J23" s="30">
        <v>20372.3</v>
      </c>
      <c r="K23" s="30">
        <f t="shared" si="5"/>
        <v>419583.6099999999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1339.08</v>
      </c>
      <c r="C26" s="30">
        <v>1253.11</v>
      </c>
      <c r="D26" s="30">
        <v>1547.49</v>
      </c>
      <c r="E26" s="30">
        <v>966.53</v>
      </c>
      <c r="F26" s="30">
        <v>953.51</v>
      </c>
      <c r="G26" s="30">
        <v>1039.48</v>
      </c>
      <c r="H26" s="30">
        <v>935.27</v>
      </c>
      <c r="I26" s="30">
        <v>1341.68</v>
      </c>
      <c r="J26" s="30">
        <v>471.54</v>
      </c>
      <c r="K26" s="30">
        <f t="shared" si="5"/>
        <v>9847.69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858.77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946.86</v>
      </c>
      <c r="J28" s="30">
        <v>313.72</v>
      </c>
      <c r="K28" s="30">
        <f t="shared" si="5"/>
        <v>6314.91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-137343.44</v>
      </c>
      <c r="C31" s="30">
        <f t="shared" si="8"/>
        <v>-95370.86</v>
      </c>
      <c r="D31" s="30">
        <f t="shared" si="8"/>
        <v>-125729.88999999996</v>
      </c>
      <c r="E31" s="30">
        <f t="shared" si="8"/>
        <v>-106103.61</v>
      </c>
      <c r="F31" s="30">
        <f t="shared" si="8"/>
        <v>-64028.9</v>
      </c>
      <c r="G31" s="30">
        <f t="shared" si="8"/>
        <v>-104133.76999999999</v>
      </c>
      <c r="H31" s="30">
        <f t="shared" si="8"/>
        <v>-47771</v>
      </c>
      <c r="I31" s="30">
        <f t="shared" si="8"/>
        <v>-115687.24</v>
      </c>
      <c r="J31" s="30">
        <f t="shared" si="8"/>
        <v>-33860.51</v>
      </c>
      <c r="K31" s="30">
        <f aca="true" t="shared" si="9" ref="K31:K39">SUM(B31:J31)</f>
        <v>-830029.22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-129897.32</v>
      </c>
      <c r="C32" s="30">
        <f t="shared" si="10"/>
        <v>-88402.8</v>
      </c>
      <c r="D32" s="30">
        <f t="shared" si="10"/>
        <v>-94742.39</v>
      </c>
      <c r="E32" s="30">
        <f t="shared" si="10"/>
        <v>-100729.08</v>
      </c>
      <c r="F32" s="30">
        <f t="shared" si="10"/>
        <v>-58726.8</v>
      </c>
      <c r="G32" s="30">
        <f t="shared" si="10"/>
        <v>-98353.60999999999</v>
      </c>
      <c r="H32" s="30">
        <f t="shared" si="10"/>
        <v>-42570.31</v>
      </c>
      <c r="I32" s="30">
        <f t="shared" si="10"/>
        <v>-108226.64</v>
      </c>
      <c r="J32" s="30">
        <f t="shared" si="10"/>
        <v>-24758.83</v>
      </c>
      <c r="K32" s="30">
        <f t="shared" si="9"/>
        <v>-746407.78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-84563.6</v>
      </c>
      <c r="C33" s="30">
        <f t="shared" si="11"/>
        <v>-82623.2</v>
      </c>
      <c r="D33" s="30">
        <f t="shared" si="11"/>
        <v>-80854.4</v>
      </c>
      <c r="E33" s="30">
        <f t="shared" si="11"/>
        <v>-54168.4</v>
      </c>
      <c r="F33" s="30">
        <f t="shared" si="11"/>
        <v>-58726.8</v>
      </c>
      <c r="G33" s="30">
        <f t="shared" si="11"/>
        <v>-32181.6</v>
      </c>
      <c r="H33" s="30">
        <f t="shared" si="11"/>
        <v>-28340.4</v>
      </c>
      <c r="I33" s="30">
        <f t="shared" si="11"/>
        <v>-86020</v>
      </c>
      <c r="J33" s="30">
        <f t="shared" si="11"/>
        <v>-17908</v>
      </c>
      <c r="K33" s="30">
        <f t="shared" si="9"/>
        <v>-525386.3999999999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-45333.72</v>
      </c>
      <c r="C36" s="30">
        <v>-5779.6</v>
      </c>
      <c r="D36" s="30">
        <v>-13887.99</v>
      </c>
      <c r="E36" s="30">
        <v>-46560.68</v>
      </c>
      <c r="F36" s="26">
        <v>0</v>
      </c>
      <c r="G36" s="30">
        <v>-66172.01</v>
      </c>
      <c r="H36" s="30">
        <v>-14229.91</v>
      </c>
      <c r="I36" s="30">
        <v>-22206.64</v>
      </c>
      <c r="J36" s="30">
        <v>-6850.83</v>
      </c>
      <c r="K36" s="30">
        <f t="shared" si="9"/>
        <v>-221021.37999999998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-7446.12</v>
      </c>
      <c r="C37" s="27">
        <f t="shared" si="12"/>
        <v>-6968.06</v>
      </c>
      <c r="D37" s="27">
        <f t="shared" si="12"/>
        <v>-30987.499999999953</v>
      </c>
      <c r="E37" s="27">
        <f t="shared" si="12"/>
        <v>-5374.53</v>
      </c>
      <c r="F37" s="27">
        <f t="shared" si="12"/>
        <v>-5302.1</v>
      </c>
      <c r="G37" s="27">
        <f t="shared" si="12"/>
        <v>-5780.16</v>
      </c>
      <c r="H37" s="27">
        <f t="shared" si="12"/>
        <v>-5200.69</v>
      </c>
      <c r="I37" s="27">
        <f t="shared" si="12"/>
        <v>-7460.6</v>
      </c>
      <c r="J37" s="27">
        <f t="shared" si="12"/>
        <v>-9101.68</v>
      </c>
      <c r="K37" s="30">
        <f t="shared" si="9"/>
        <v>-83621.43999999994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-7446.12</v>
      </c>
      <c r="C47" s="17">
        <v>-6968.06</v>
      </c>
      <c r="D47" s="17">
        <v>-8605.05</v>
      </c>
      <c r="E47" s="17">
        <v>-5374.53</v>
      </c>
      <c r="F47" s="17">
        <v>-5302.1</v>
      </c>
      <c r="G47" s="17">
        <v>-5780.16</v>
      </c>
      <c r="H47" s="17">
        <v>-5200.69</v>
      </c>
      <c r="I47" s="17">
        <v>-7460.6</v>
      </c>
      <c r="J47" s="17">
        <v>-2622.08</v>
      </c>
      <c r="K47" s="30">
        <f t="shared" si="13"/>
        <v>-54759.39000000001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1632183.7800000003</v>
      </c>
      <c r="C54" s="27">
        <f t="shared" si="15"/>
        <v>1563497.61</v>
      </c>
      <c r="D54" s="27">
        <f t="shared" si="15"/>
        <v>1919470.2</v>
      </c>
      <c r="E54" s="27">
        <f t="shared" si="15"/>
        <v>1172934.4100000001</v>
      </c>
      <c r="F54" s="27">
        <f t="shared" si="15"/>
        <v>1196421.2</v>
      </c>
      <c r="G54" s="27">
        <f t="shared" si="15"/>
        <v>1269387.44</v>
      </c>
      <c r="H54" s="27">
        <f t="shared" si="15"/>
        <v>1188863.0300000003</v>
      </c>
      <c r="I54" s="27">
        <f t="shared" si="15"/>
        <v>1659813.8400000003</v>
      </c>
      <c r="J54" s="27">
        <f t="shared" si="15"/>
        <v>588816.3400000001</v>
      </c>
      <c r="K54" s="20">
        <f>SUM(B54:J54)</f>
        <v>12191387.850000001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1632183.77</v>
      </c>
      <c r="C60" s="10">
        <f t="shared" si="17"/>
        <v>1563497.607457308</v>
      </c>
      <c r="D60" s="10">
        <f t="shared" si="17"/>
        <v>1919470.1975819229</v>
      </c>
      <c r="E60" s="10">
        <f t="shared" si="17"/>
        <v>1172934.4116885962</v>
      </c>
      <c r="F60" s="10">
        <f t="shared" si="17"/>
        <v>1196421.2048269687</v>
      </c>
      <c r="G60" s="10">
        <f t="shared" si="17"/>
        <v>1269387.4412994618</v>
      </c>
      <c r="H60" s="10">
        <f t="shared" si="17"/>
        <v>1188863.030078282</v>
      </c>
      <c r="I60" s="10">
        <f>SUM(I61:I73)</f>
        <v>1659813.8399999999</v>
      </c>
      <c r="J60" s="10">
        <f t="shared" si="17"/>
        <v>588816.3390789365</v>
      </c>
      <c r="K60" s="5">
        <f>SUM(K61:K73)</f>
        <v>12191387.842011476</v>
      </c>
      <c r="L60" s="9"/>
    </row>
    <row r="61" spans="1:12" ht="16.5" customHeight="1">
      <c r="A61" s="7" t="s">
        <v>56</v>
      </c>
      <c r="B61" s="8">
        <v>1427344.71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1427344.71</v>
      </c>
      <c r="L61"/>
    </row>
    <row r="62" spans="1:12" ht="16.5" customHeight="1">
      <c r="A62" s="7" t="s">
        <v>57</v>
      </c>
      <c r="B62" s="8">
        <v>204839.06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204839.06</v>
      </c>
      <c r="L62"/>
    </row>
    <row r="63" spans="1:12" ht="16.5" customHeight="1">
      <c r="A63" s="7" t="s">
        <v>4</v>
      </c>
      <c r="B63" s="6">
        <v>0</v>
      </c>
      <c r="C63" s="8">
        <v>1563497.607457308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1563497.607457308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1919470.1975819229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1919470.1975819229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1172934.4116885962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1172934.4116885962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1196421.2048269687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1196421.2048269687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1269387.4412994618</v>
      </c>
      <c r="H67" s="6">
        <v>0</v>
      </c>
      <c r="I67" s="6">
        <v>0</v>
      </c>
      <c r="J67" s="6">
        <v>0</v>
      </c>
      <c r="K67" s="5">
        <f t="shared" si="18"/>
        <v>1269387.4412994618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1188863.030078282</v>
      </c>
      <c r="I68" s="6">
        <v>0</v>
      </c>
      <c r="J68" s="6">
        <v>0</v>
      </c>
      <c r="K68" s="5">
        <f t="shared" si="18"/>
        <v>1188863.030078282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605500.09</v>
      </c>
      <c r="J70" s="6">
        <v>0</v>
      </c>
      <c r="K70" s="5">
        <f t="shared" si="18"/>
        <v>605500.09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1054313.75</v>
      </c>
      <c r="J71" s="6">
        <v>0</v>
      </c>
      <c r="K71" s="5">
        <f t="shared" si="18"/>
        <v>1054313.75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588816.3390789365</v>
      </c>
      <c r="K72" s="5">
        <f t="shared" si="18"/>
        <v>588816.3390789365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2023-03-10T15:28:23Z</dcterms:modified>
  <cp:category/>
  <cp:version/>
  <cp:contentType/>
  <cp:contentStatus/>
</cp:coreProperties>
</file>