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<sst xmlns="http://schemas.openxmlformats.org/spreadsheetml/2006/main" count="82" uniqueCount="81">
  <si>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</si>
  <si>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</si>
  <si>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</si>
  <si>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</si>
  <si>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</si>
  <si>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</si>
  <si>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</si>
  <si>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</si>
  <si>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</si>
  <si>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</si>
  <si>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</si>
  <si>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</si>
  <si>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</si>
  <si>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</si>
  <si>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</si>
  <si>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</si>
  <si>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</si>
  <si>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</si>
  <si>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</si>
  <si>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</si>
  <si>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</si>
  <si>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</si>
  <si>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</si>
  <si>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</si>
  <si>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</si>
  <si>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</si>
  <si>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</si>
  <si>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</si>
  <si>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</si>
  <si>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</si>
  <si>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</si>
  <si>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</si>
  <si>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</si>
  <si>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</si>
  <si>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</si>
  <si>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</si>
  <si>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</si>
  <si>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</si>
  <si>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</si>
  <si>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</si>
  <si>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</si>
  <si>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</si>
  <si>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</si>
  <si>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</si>
  <si>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</si>
  <si>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</si>
  <si>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</si>
  <si>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</si>
  <si>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</si>
  <si>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</si>
  <si>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</si>
  <si>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</si>
  <si>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</si>
  <si>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</si>
  <si>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</si>
  <si>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</si>
  <si>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</si>
  <si>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</si>
  <si>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</si>
  <si>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</si>
  <si>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</si>
  <si>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</si>
  <si>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</si>
  <si>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</si>
  <si>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</si>
  <si>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</si>
  <si>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</si>
  <si>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</si>
  <si>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</si>
  <si>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</si>
  <si>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</si>
  <si>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</si>
  <si>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</si>
  <si>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</si>
  <si>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</si>
  <si>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</si>
  <si>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</si>
  <si>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</si>
  <si>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</si>
  <si>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</si>
  <si>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04/03/23 - VENCIMENTO 10/03/23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</si>
</sst>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175449</v>
      </c>
      <c r="C7" s="46">
        <f aca="true" t="shared" si="0" ref="C7:J7">+C8+C11</f>
        <v>142839</v>
      </c>
      <c r="D7" s="46">
        <f t="shared" si="0"/>
        <v>197811</v>
      </c>
      <c r="E7" s="46">
        <f t="shared" si="0"/>
        <v>94126</v>
      </c>
      <c r="F7" s="46">
        <f t="shared" si="0"/>
        <v>138513</v>
      </c>
      <c r="G7" s="46">
        <f t="shared" si="0"/>
        <v>147725</v>
      </c>
      <c r="H7" s="46">
        <f t="shared" si="0"/>
        <v>159071</v>
      </c>
      <c r="I7" s="46">
        <f t="shared" si="0"/>
        <v>206009</v>
      </c>
      <c r="J7" s="46">
        <f t="shared" si="0"/>
        <v>50231</v>
      </c>
      <c r="K7" s="38">
        <f aca="true" t="shared" si="1" ref="K7:K13">SUM(B7:J7)</f>
        <v>1311774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11586</v>
      </c>
      <c r="C8" s="44">
        <f t="shared" si="2"/>
        <v>12589</v>
      </c>
      <c r="D8" s="44">
        <f t="shared" si="2"/>
        <v>13572</v>
      </c>
      <c r="E8" s="44">
        <f t="shared" si="2"/>
        <v>7919</v>
      </c>
      <c r="F8" s="44">
        <f t="shared" si="2"/>
        <v>9055</v>
      </c>
      <c r="G8" s="44">
        <f t="shared" si="2"/>
        <v>5389</v>
      </c>
      <c r="H8" s="44">
        <f t="shared" si="2"/>
        <v>5185</v>
      </c>
      <c r="I8" s="44">
        <f t="shared" si="2"/>
        <v>12528</v>
      </c>
      <c r="J8" s="44">
        <f t="shared" si="2"/>
        <v>1667</v>
      </c>
      <c r="K8" s="38">
        <f t="shared" si="1"/>
        <v>79490</v>
      </c>
      <c r="L8"/>
      <c r="M8"/>
      <c r="N8"/>
    </row>
    <row r="9" spans="1:14" ht="16.5" customHeight="1">
      <c r="A9" s="22" t="s">
        <v>32</v>
      </c>
      <c r="B9" s="44">
        <v>11562</v>
      </c>
      <c r="C9" s="44">
        <v>12587</v>
      </c>
      <c r="D9" s="44">
        <v>13570</v>
      </c>
      <c r="E9" s="44">
        <v>7775</v>
      </c>
      <c r="F9" s="44">
        <v>9046</v>
      </c>
      <c r="G9" s="44">
        <v>5388</v>
      </c>
      <c r="H9" s="44">
        <v>5185</v>
      </c>
      <c r="I9" s="44">
        <v>12516</v>
      </c>
      <c r="J9" s="44">
        <v>1667</v>
      </c>
      <c r="K9" s="38">
        <f t="shared" si="1"/>
        <v>79296</v>
      </c>
      <c r="L9"/>
      <c r="M9"/>
      <c r="N9"/>
    </row>
    <row r="10" spans="1:14" ht="16.5" customHeight="1">
      <c r="A10" s="22" t="s">
        <v>31</v>
      </c>
      <c r="B10" s="44">
        <v>24</v>
      </c>
      <c r="C10" s="44">
        <v>2</v>
      </c>
      <c r="D10" s="44">
        <v>2</v>
      </c>
      <c r="E10" s="44">
        <v>144</v>
      </c>
      <c r="F10" s="44">
        <v>9</v>
      </c>
      <c r="G10" s="44">
        <v>1</v>
      </c>
      <c r="H10" s="44">
        <v>0</v>
      </c>
      <c r="I10" s="44">
        <v>12</v>
      </c>
      <c r="J10" s="44">
        <v>0</v>
      </c>
      <c r="K10" s="38">
        <f t="shared" si="1"/>
        <v>194</v>
      </c>
      <c r="L10"/>
      <c r="M10"/>
      <c r="N10"/>
    </row>
    <row r="11" spans="1:14" ht="16.5" customHeight="1">
      <c r="A11" s="43" t="s">
        <v>67</v>
      </c>
      <c r="B11" s="42">
        <v>163863</v>
      </c>
      <c r="C11" s="42">
        <v>130250</v>
      </c>
      <c r="D11" s="42">
        <v>184239</v>
      </c>
      <c r="E11" s="42">
        <v>86207</v>
      </c>
      <c r="F11" s="42">
        <v>129458</v>
      </c>
      <c r="G11" s="42">
        <v>142336</v>
      </c>
      <c r="H11" s="42">
        <v>153886</v>
      </c>
      <c r="I11" s="42">
        <v>193481</v>
      </c>
      <c r="J11" s="42">
        <v>48564</v>
      </c>
      <c r="K11" s="38">
        <f t="shared" si="1"/>
        <v>1232284</v>
      </c>
      <c r="L11" s="59"/>
      <c r="M11" s="59"/>
      <c r="N11" s="59"/>
    </row>
    <row r="12" spans="1:14" ht="16.5" customHeight="1">
      <c r="A12" s="22" t="s">
        <v>79</v>
      </c>
      <c r="B12" s="42">
        <v>12505</v>
      </c>
      <c r="C12" s="42">
        <v>10808</v>
      </c>
      <c r="D12" s="42">
        <v>15017</v>
      </c>
      <c r="E12" s="42">
        <v>8674</v>
      </c>
      <c r="F12" s="42">
        <v>8500</v>
      </c>
      <c r="G12" s="42">
        <v>8071</v>
      </c>
      <c r="H12" s="42">
        <v>7244</v>
      </c>
      <c r="I12" s="42">
        <v>10012</v>
      </c>
      <c r="J12" s="42">
        <v>1958</v>
      </c>
      <c r="K12" s="38">
        <f t="shared" si="1"/>
        <v>82789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151358</v>
      </c>
      <c r="C13" s="42">
        <f>+C11-C12</f>
        <v>119442</v>
      </c>
      <c r="D13" s="42">
        <f>+D11-D12</f>
        <v>169222</v>
      </c>
      <c r="E13" s="42">
        <f aca="true" t="shared" si="3" ref="E13:J13">+E11-E12</f>
        <v>77533</v>
      </c>
      <c r="F13" s="42">
        <f t="shared" si="3"/>
        <v>120958</v>
      </c>
      <c r="G13" s="42">
        <f t="shared" si="3"/>
        <v>134265</v>
      </c>
      <c r="H13" s="42">
        <f t="shared" si="3"/>
        <v>146642</v>
      </c>
      <c r="I13" s="42">
        <f t="shared" si="3"/>
        <v>183469</v>
      </c>
      <c r="J13" s="42">
        <f t="shared" si="3"/>
        <v>46606</v>
      </c>
      <c r="K13" s="38">
        <f t="shared" si="1"/>
        <v>1149495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1.133368282638911</v>
      </c>
      <c r="C18" s="39">
        <v>1.218229718603906</v>
      </c>
      <c r="D18" s="39">
        <v>1.104493523302087</v>
      </c>
      <c r="E18" s="39">
        <v>1.384236549409071</v>
      </c>
      <c r="F18" s="39">
        <v>1.0323343346569</v>
      </c>
      <c r="G18" s="39">
        <v>1.156129085325081</v>
      </c>
      <c r="H18" s="39">
        <v>1.138987996901794</v>
      </c>
      <c r="I18" s="39">
        <v>1.114766779902194</v>
      </c>
      <c r="J18" s="39">
        <v>1.045231105445459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924795.1300000001</v>
      </c>
      <c r="C20" s="36">
        <f aca="true" t="shared" si="4" ref="C20:J20">SUM(C21:C28)</f>
        <v>897929.8299999998</v>
      </c>
      <c r="D20" s="36">
        <f t="shared" si="4"/>
        <v>1245733.0199999998</v>
      </c>
      <c r="E20" s="36">
        <f t="shared" si="4"/>
        <v>646926.7200000001</v>
      </c>
      <c r="F20" s="36">
        <f t="shared" si="4"/>
        <v>750812.0199999999</v>
      </c>
      <c r="G20" s="36">
        <f t="shared" si="4"/>
        <v>900149.7900000002</v>
      </c>
      <c r="H20" s="36">
        <f t="shared" si="4"/>
        <v>770483.04</v>
      </c>
      <c r="I20" s="36">
        <f t="shared" si="4"/>
        <v>988716.46</v>
      </c>
      <c r="J20" s="36">
        <f t="shared" si="4"/>
        <v>256650.27</v>
      </c>
      <c r="K20" s="36">
        <f aca="true" t="shared" si="5" ref="K20:K28">SUM(B20:J20)</f>
        <v>7382196.279999999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787959</v>
      </c>
      <c r="C21" s="58">
        <f>ROUND((C15+C16)*C7,2)</f>
        <v>704753.34</v>
      </c>
      <c r="D21" s="58">
        <f aca="true" t="shared" si="6" ref="D21:J21">ROUND((D15+D16)*D7,2)</f>
        <v>1081927.26</v>
      </c>
      <c r="E21" s="58">
        <f t="shared" si="6"/>
        <v>447606.78</v>
      </c>
      <c r="F21" s="58">
        <f t="shared" si="6"/>
        <v>697052.82</v>
      </c>
      <c r="G21" s="58">
        <f t="shared" si="6"/>
        <v>750945.27</v>
      </c>
      <c r="H21" s="58">
        <f t="shared" si="6"/>
        <v>643839.87</v>
      </c>
      <c r="I21" s="58">
        <f t="shared" si="6"/>
        <v>842267.8</v>
      </c>
      <c r="J21" s="58">
        <f t="shared" si="6"/>
        <v>232378.65</v>
      </c>
      <c r="K21" s="30">
        <f t="shared" si="5"/>
        <v>6188730.79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105088.74</v>
      </c>
      <c r="C22" s="30">
        <f t="shared" si="7"/>
        <v>153798.12</v>
      </c>
      <c r="D22" s="30">
        <f t="shared" si="7"/>
        <v>113054.39</v>
      </c>
      <c r="E22" s="30">
        <f t="shared" si="7"/>
        <v>171986.88</v>
      </c>
      <c r="F22" s="30">
        <f t="shared" si="7"/>
        <v>22538.74</v>
      </c>
      <c r="G22" s="30">
        <f t="shared" si="7"/>
        <v>117244.4</v>
      </c>
      <c r="H22" s="30">
        <f t="shared" si="7"/>
        <v>89486.01</v>
      </c>
      <c r="I22" s="30">
        <f t="shared" si="7"/>
        <v>96664.36</v>
      </c>
      <c r="J22" s="30">
        <f t="shared" si="7"/>
        <v>10510.74</v>
      </c>
      <c r="K22" s="30">
        <f t="shared" si="5"/>
        <v>880372.38</v>
      </c>
      <c r="L22"/>
      <c r="M22"/>
      <c r="N22"/>
    </row>
    <row r="23" spans="1:14" ht="16.5" customHeight="1">
      <c r="A23" s="18" t="s">
        <v>26</v>
      </c>
      <c r="B23" s="30">
        <v>27641.55</v>
      </c>
      <c r="C23" s="30">
        <v>33694.94</v>
      </c>
      <c r="D23" s="30">
        <v>42671.44</v>
      </c>
      <c r="E23" s="30">
        <v>22303.4</v>
      </c>
      <c r="F23" s="30">
        <v>27733.66</v>
      </c>
      <c r="G23" s="30">
        <v>28198.39</v>
      </c>
      <c r="H23" s="30">
        <v>31826.02</v>
      </c>
      <c r="I23" s="30">
        <v>43824.64</v>
      </c>
      <c r="J23" s="30">
        <v>11278.92</v>
      </c>
      <c r="K23" s="30">
        <f t="shared" si="5"/>
        <v>269172.95999999996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1177.55</v>
      </c>
      <c r="C26" s="30">
        <v>1143.69</v>
      </c>
      <c r="D26" s="30">
        <v>1586.57</v>
      </c>
      <c r="E26" s="30">
        <v>823.25</v>
      </c>
      <c r="F26" s="30">
        <v>956.11</v>
      </c>
      <c r="G26" s="30">
        <v>1146.29</v>
      </c>
      <c r="H26" s="30">
        <v>979.56</v>
      </c>
      <c r="I26" s="30">
        <v>1258.32</v>
      </c>
      <c r="J26" s="30">
        <v>325.65</v>
      </c>
      <c r="K26" s="30">
        <f t="shared" si="5"/>
        <v>9396.989999999998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858.77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948.02</v>
      </c>
      <c r="J28" s="30">
        <v>313.72</v>
      </c>
      <c r="K28" s="30">
        <f t="shared" si="5"/>
        <v>6316.070000000001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-57420.75</v>
      </c>
      <c r="C31" s="30">
        <f t="shared" si="8"/>
        <v>-61742.420000000006</v>
      </c>
      <c r="D31" s="30">
        <f t="shared" si="8"/>
        <v>-1134912.8</v>
      </c>
      <c r="E31" s="30">
        <f t="shared" si="8"/>
        <v>-38787.770000000004</v>
      </c>
      <c r="F31" s="30">
        <f t="shared" si="8"/>
        <v>-45118.990000000005</v>
      </c>
      <c r="G31" s="30">
        <f t="shared" si="8"/>
        <v>-30081.31</v>
      </c>
      <c r="H31" s="30">
        <f t="shared" si="8"/>
        <v>-721260.97</v>
      </c>
      <c r="I31" s="30">
        <f t="shared" si="8"/>
        <v>-62067.43</v>
      </c>
      <c r="J31" s="30">
        <f t="shared" si="8"/>
        <v>-15625.23</v>
      </c>
      <c r="K31" s="30">
        <f aca="true" t="shared" si="9" ref="K31:K39">SUM(B31:J31)</f>
        <v>-2167017.67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-50872.8</v>
      </c>
      <c r="C32" s="30">
        <f t="shared" si="10"/>
        <v>-55382.8</v>
      </c>
      <c r="D32" s="30">
        <f t="shared" si="10"/>
        <v>-59708</v>
      </c>
      <c r="E32" s="30">
        <f t="shared" si="10"/>
        <v>-34210</v>
      </c>
      <c r="F32" s="30">
        <f t="shared" si="10"/>
        <v>-39802.4</v>
      </c>
      <c r="G32" s="30">
        <f t="shared" si="10"/>
        <v>-23707.2</v>
      </c>
      <c r="H32" s="30">
        <f t="shared" si="10"/>
        <v>-22814</v>
      </c>
      <c r="I32" s="30">
        <f t="shared" si="10"/>
        <v>-55070.4</v>
      </c>
      <c r="J32" s="30">
        <f t="shared" si="10"/>
        <v>-7334.8</v>
      </c>
      <c r="K32" s="30">
        <f t="shared" si="9"/>
        <v>-348902.4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-50872.8</v>
      </c>
      <c r="C33" s="30">
        <f t="shared" si="11"/>
        <v>-55382.8</v>
      </c>
      <c r="D33" s="30">
        <f t="shared" si="11"/>
        <v>-59708</v>
      </c>
      <c r="E33" s="30">
        <f t="shared" si="11"/>
        <v>-34210</v>
      </c>
      <c r="F33" s="30">
        <f t="shared" si="11"/>
        <v>-39802.4</v>
      </c>
      <c r="G33" s="30">
        <f t="shared" si="11"/>
        <v>-23707.2</v>
      </c>
      <c r="H33" s="30">
        <f t="shared" si="11"/>
        <v>-22814</v>
      </c>
      <c r="I33" s="30">
        <f t="shared" si="11"/>
        <v>-55070.4</v>
      </c>
      <c r="J33" s="30">
        <f t="shared" si="11"/>
        <v>-7334.8</v>
      </c>
      <c r="K33" s="30">
        <f t="shared" si="9"/>
        <v>-348902.4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-6547.95</v>
      </c>
      <c r="C37" s="27">
        <f t="shared" si="12"/>
        <v>-6359.62</v>
      </c>
      <c r="D37" s="27">
        <f t="shared" si="12"/>
        <v>-1075204.8</v>
      </c>
      <c r="E37" s="27">
        <f t="shared" si="12"/>
        <v>-4577.77</v>
      </c>
      <c r="F37" s="27">
        <f t="shared" si="12"/>
        <v>-5316.59</v>
      </c>
      <c r="G37" s="27">
        <f t="shared" si="12"/>
        <v>-6374.11</v>
      </c>
      <c r="H37" s="27">
        <f t="shared" si="12"/>
        <v>-698446.97</v>
      </c>
      <c r="I37" s="27">
        <f t="shared" si="12"/>
        <v>-6997.03</v>
      </c>
      <c r="J37" s="27">
        <f t="shared" si="12"/>
        <v>-8290.43</v>
      </c>
      <c r="K37" s="30">
        <f t="shared" si="9"/>
        <v>-1818115.2700000003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-6547.95</v>
      </c>
      <c r="C47" s="17">
        <v>-6359.62</v>
      </c>
      <c r="D47" s="17">
        <v>-8822.35</v>
      </c>
      <c r="E47" s="17">
        <v>-4577.77</v>
      </c>
      <c r="F47" s="17">
        <v>-5316.59</v>
      </c>
      <c r="G47" s="17">
        <v>-6374.11</v>
      </c>
      <c r="H47" s="17">
        <v>-5446.97</v>
      </c>
      <c r="I47" s="17">
        <v>-6997.03</v>
      </c>
      <c r="J47" s="17">
        <v>-1810.83</v>
      </c>
      <c r="K47" s="30">
        <f t="shared" si="13"/>
        <v>-52253.22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867374.3800000001</v>
      </c>
      <c r="C54" s="27">
        <f t="shared" si="15"/>
        <v>836187.4099999998</v>
      </c>
      <c r="D54" s="27">
        <f t="shared" si="15"/>
        <v>110820.21999999974</v>
      </c>
      <c r="E54" s="27">
        <f t="shared" si="15"/>
        <v>608138.9500000001</v>
      </c>
      <c r="F54" s="27">
        <f t="shared" si="15"/>
        <v>705693.0299999999</v>
      </c>
      <c r="G54" s="27">
        <f t="shared" si="15"/>
        <v>870068.4800000001</v>
      </c>
      <c r="H54" s="27">
        <f t="shared" si="15"/>
        <v>49222.070000000065</v>
      </c>
      <c r="I54" s="27">
        <f t="shared" si="15"/>
        <v>926649.0299999999</v>
      </c>
      <c r="J54" s="27">
        <f t="shared" si="15"/>
        <v>241025.03999999998</v>
      </c>
      <c r="K54" s="20">
        <f>SUM(B54:J54)</f>
        <v>5215178.61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867374.3699999999</v>
      </c>
      <c r="C60" s="10">
        <f t="shared" si="17"/>
        <v>836187.4130706098</v>
      </c>
      <c r="D60" s="10">
        <f t="shared" si="17"/>
        <v>110820.22135171489</v>
      </c>
      <c r="E60" s="10">
        <f t="shared" si="17"/>
        <v>608138.954635245</v>
      </c>
      <c r="F60" s="10">
        <f t="shared" si="17"/>
        <v>705693.0291157535</v>
      </c>
      <c r="G60" s="10">
        <f t="shared" si="17"/>
        <v>870068.4781154612</v>
      </c>
      <c r="H60" s="10">
        <f t="shared" si="17"/>
        <v>49222.0738556564</v>
      </c>
      <c r="I60" s="10">
        <f>SUM(I61:I73)</f>
        <v>926649.03</v>
      </c>
      <c r="J60" s="10">
        <f t="shared" si="17"/>
        <v>241025.04321085973</v>
      </c>
      <c r="K60" s="5">
        <f>SUM(K61:K73)</f>
        <v>5215178.613355299</v>
      </c>
      <c r="L60" s="9"/>
    </row>
    <row r="61" spans="1:12" ht="16.5" customHeight="1">
      <c r="A61" s="7" t="s">
        <v>56</v>
      </c>
      <c r="B61" s="8">
        <v>758171.94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758171.94</v>
      </c>
      <c r="L61"/>
    </row>
    <row r="62" spans="1:12" ht="16.5" customHeight="1">
      <c r="A62" s="7" t="s">
        <v>57</v>
      </c>
      <c r="B62" s="8">
        <v>109202.43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109202.43</v>
      </c>
      <c r="L62"/>
    </row>
    <row r="63" spans="1:12" ht="16.5" customHeight="1">
      <c r="A63" s="7" t="s">
        <v>4</v>
      </c>
      <c r="B63" s="6">
        <v>0</v>
      </c>
      <c r="C63" s="8">
        <v>836187.4130706098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836187.4130706098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110820.22135171489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110820.22135171489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608138.954635245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608138.954635245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705693.0291157535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705693.0291157535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870068.4781154612</v>
      </c>
      <c r="H67" s="6">
        <v>0</v>
      </c>
      <c r="I67" s="6">
        <v>0</v>
      </c>
      <c r="J67" s="6">
        <v>0</v>
      </c>
      <c r="K67" s="5">
        <f t="shared" si="18"/>
        <v>870068.4781154612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49222.0738556564</v>
      </c>
      <c r="I68" s="6">
        <v>0</v>
      </c>
      <c r="J68" s="6">
        <v>0</v>
      </c>
      <c r="K68" s="5">
        <f t="shared" si="18"/>
        <v>49222.0738556564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343972.12</v>
      </c>
      <c r="J70" s="6">
        <v>0</v>
      </c>
      <c r="K70" s="5">
        <f t="shared" si="18"/>
        <v>343972.12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582676.91</v>
      </c>
      <c r="J71" s="6">
        <v>0</v>
      </c>
      <c r="K71" s="5">
        <f t="shared" si="18"/>
        <v>582676.91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241025.04321085973</v>
      </c>
      <c r="K72" s="5">
        <f t="shared" si="18"/>
        <v>241025.04321085973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2023-03-10T15:24:57Z</dcterms:modified>
  <cp:category/>
  <cp:version/>
  <cp:contentType/>
  <cp:contentStatus/>
</cp:coreProperties>
</file>