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<sst xmlns="http://schemas.openxmlformats.org/spreadsheetml/2006/main" count="87" uniqueCount="86">
  <si>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</si>
  <si>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</si>
  <si>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</si>
  <si>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</si>
  <si>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</si>
  <si>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</si>
  <si>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</si>
  <si>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</si>
  <si>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</si>
  <si>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</si>
  <si>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</si>
  <si>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</si>
  <si>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</si>
  <si>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</si>
  <si>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</si>
  <si>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</si>
  <si>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</si>
  <si>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</si>
  <si>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</si>
  <si>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</si>
  <si>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</si>
  <si>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</si>
  <si>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</si>
  <si>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</si>
  <si>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</si>
  <si>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</si>
  <si>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</si>
  <si>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</si>
  <si>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</si>
  <si>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</si>
  <si>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</si>
  <si>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</si>
  <si>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</si>
  <si>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</si>
  <si>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</si>
  <si>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</si>
  <si>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</si>
  <si>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</si>
  <si>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</si>
  <si>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</si>
  <si>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</si>
  <si>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</si>
  <si>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</si>
  <si>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</si>
  <si>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</si>
  <si>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</si>
  <si>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</si>
  <si>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</si>
  <si>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</si>
  <si>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</si>
  <si>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</si>
  <si>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</si>
  <si>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</si>
  <si>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</si>
  <si>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</si>
  <si>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</si>
  <si>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</si>
  <si>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</si>
  <si>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</si>
  <si>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</si>
  <si>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</si>
  <si>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</si>
  <si>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</si>
  <si>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</si>
  <si>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</si>
  <si>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</si>
  <si>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</si>
  <si>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</si>
  <si>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</si>
  <si>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</si>
  <si>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</si>
  <si>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</si>
  <si>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</si>
  <si>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</si>
  <si>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</si>
  <si>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</si>
  <si>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</si>
  <si>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</si>
  <si>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</si>
  <si>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</si>
  <si>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</si>
  <si>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</si>
  <si>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</si>
  <si>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31/03/23 - VENCIMENTO 10/04/23</t>
  </si>
  <si>
    <t>5.3. Revisão de Remuneração pelo Transporte Coletivo ¹</t>
  </si>
  <si>
    <t>¹ Energia para tração fev e mar.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</si>
</sst>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87294</v>
      </c>
      <c r="C7" s="10">
        <f aca="true" t="shared" si="0" ref="C7:K7">C8+C11</f>
        <v>111789</v>
      </c>
      <c r="D7" s="10">
        <f t="shared" si="0"/>
        <v>315383</v>
      </c>
      <c r="E7" s="10">
        <f t="shared" si="0"/>
        <v>253457</v>
      </c>
      <c r="F7" s="10">
        <f t="shared" si="0"/>
        <v>265958</v>
      </c>
      <c r="G7" s="10">
        <f t="shared" si="0"/>
        <v>149462</v>
      </c>
      <c r="H7" s="10">
        <f t="shared" si="0"/>
        <v>82703</v>
      </c>
      <c r="I7" s="10">
        <f t="shared" si="0"/>
        <v>118337</v>
      </c>
      <c r="J7" s="10">
        <f t="shared" si="0"/>
        <v>127229</v>
      </c>
      <c r="K7" s="10">
        <f t="shared" si="0"/>
        <v>220112</v>
      </c>
      <c r="L7" s="10">
        <f aca="true" t="shared" si="1" ref="L7:L13">SUM(B7:K7)</f>
        <v>1731724</v>
      </c>
      <c r="M7" s="11"/>
    </row>
    <row r="8" spans="1:13" ht="17.25" customHeight="1">
      <c r="A8" s="12" t="s">
        <v>81</v>
      </c>
      <c r="B8" s="13">
        <f>B9+B10</f>
        <v>5544</v>
      </c>
      <c r="C8" s="13">
        <f aca="true" t="shared" si="2" ref="C8:K8">C9+C10</f>
        <v>6316</v>
      </c>
      <c r="D8" s="13">
        <f t="shared" si="2"/>
        <v>18235</v>
      </c>
      <c r="E8" s="13">
        <f t="shared" si="2"/>
        <v>13212</v>
      </c>
      <c r="F8" s="13">
        <f t="shared" si="2"/>
        <v>12440</v>
      </c>
      <c r="G8" s="13">
        <f t="shared" si="2"/>
        <v>9665</v>
      </c>
      <c r="H8" s="13">
        <f t="shared" si="2"/>
        <v>4518</v>
      </c>
      <c r="I8" s="13">
        <f t="shared" si="2"/>
        <v>5018</v>
      </c>
      <c r="J8" s="13">
        <f t="shared" si="2"/>
        <v>7444</v>
      </c>
      <c r="K8" s="13">
        <f t="shared" si="2"/>
        <v>11834</v>
      </c>
      <c r="L8" s="13">
        <f t="shared" si="1"/>
        <v>94226</v>
      </c>
      <c r="M8"/>
    </row>
    <row r="9" spans="1:13" ht="17.25" customHeight="1">
      <c r="A9" s="14" t="s">
        <v>18</v>
      </c>
      <c r="B9" s="15">
        <v>5541</v>
      </c>
      <c r="C9" s="15">
        <v>6316</v>
      </c>
      <c r="D9" s="15">
        <v>18235</v>
      </c>
      <c r="E9" s="15">
        <v>13212</v>
      </c>
      <c r="F9" s="15">
        <v>12440</v>
      </c>
      <c r="G9" s="15">
        <v>9665</v>
      </c>
      <c r="H9" s="15">
        <v>4428</v>
      </c>
      <c r="I9" s="15">
        <v>5018</v>
      </c>
      <c r="J9" s="15">
        <v>7444</v>
      </c>
      <c r="K9" s="15">
        <v>11834</v>
      </c>
      <c r="L9" s="13">
        <f t="shared" si="1"/>
        <v>94133</v>
      </c>
      <c r="M9"/>
    </row>
    <row r="10" spans="1:13" ht="17.25" customHeight="1">
      <c r="A10" s="14" t="s">
        <v>19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90</v>
      </c>
      <c r="I10" s="15">
        <v>0</v>
      </c>
      <c r="J10" s="15">
        <v>0</v>
      </c>
      <c r="K10" s="15">
        <v>0</v>
      </c>
      <c r="L10" s="13">
        <f t="shared" si="1"/>
        <v>93</v>
      </c>
      <c r="M10"/>
    </row>
    <row r="11" spans="1:13" ht="17.25" customHeight="1">
      <c r="A11" s="12" t="s">
        <v>70</v>
      </c>
      <c r="B11" s="15">
        <v>81750</v>
      </c>
      <c r="C11" s="15">
        <v>105473</v>
      </c>
      <c r="D11" s="15">
        <v>297148</v>
      </c>
      <c r="E11" s="15">
        <v>240245</v>
      </c>
      <c r="F11" s="15">
        <v>253518</v>
      </c>
      <c r="G11" s="15">
        <v>139797</v>
      </c>
      <c r="H11" s="15">
        <v>78185</v>
      </c>
      <c r="I11" s="15">
        <v>113319</v>
      </c>
      <c r="J11" s="15">
        <v>119785</v>
      </c>
      <c r="K11" s="15">
        <v>208278</v>
      </c>
      <c r="L11" s="13">
        <f t="shared" si="1"/>
        <v>1637498</v>
      </c>
      <c r="M11" s="60"/>
    </row>
    <row r="12" spans="1:13" ht="17.25" customHeight="1">
      <c r="A12" s="14" t="s">
        <v>82</v>
      </c>
      <c r="B12" s="15">
        <v>8439</v>
      </c>
      <c r="C12" s="15">
        <v>7322</v>
      </c>
      <c r="D12" s="15">
        <v>23841</v>
      </c>
      <c r="E12" s="15">
        <v>21987</v>
      </c>
      <c r="F12" s="15">
        <v>19480</v>
      </c>
      <c r="G12" s="15">
        <v>11809</v>
      </c>
      <c r="H12" s="15">
        <v>6383</v>
      </c>
      <c r="I12" s="15">
        <v>5941</v>
      </c>
      <c r="J12" s="15">
        <v>7780</v>
      </c>
      <c r="K12" s="15">
        <v>12164</v>
      </c>
      <c r="L12" s="13">
        <f t="shared" si="1"/>
        <v>125146</v>
      </c>
      <c r="M12" s="60"/>
    </row>
    <row r="13" spans="1:13" ht="17.25" customHeight="1">
      <c r="A13" s="14" t="s">
        <v>71</v>
      </c>
      <c r="B13" s="15">
        <f>+B11-B12</f>
        <v>73311</v>
      </c>
      <c r="C13" s="15">
        <f aca="true" t="shared" si="3" ref="C13:K13">+C11-C12</f>
        <v>98151</v>
      </c>
      <c r="D13" s="15">
        <f t="shared" si="3"/>
        <v>273307</v>
      </c>
      <c r="E13" s="15">
        <f t="shared" si="3"/>
        <v>218258</v>
      </c>
      <c r="F13" s="15">
        <f t="shared" si="3"/>
        <v>234038</v>
      </c>
      <c r="G13" s="15">
        <f t="shared" si="3"/>
        <v>127988</v>
      </c>
      <c r="H13" s="15">
        <f t="shared" si="3"/>
        <v>71802</v>
      </c>
      <c r="I13" s="15">
        <f t="shared" si="3"/>
        <v>107378</v>
      </c>
      <c r="J13" s="15">
        <f t="shared" si="3"/>
        <v>112005</v>
      </c>
      <c r="K13" s="15">
        <f t="shared" si="3"/>
        <v>196114</v>
      </c>
      <c r="L13" s="13">
        <f t="shared" si="1"/>
        <v>1512352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72</v>
      </c>
      <c r="B16" s="20">
        <v>-0.0725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1.275662689879816</v>
      </c>
      <c r="C18" s="22">
        <v>1.159869885715742</v>
      </c>
      <c r="D18" s="22">
        <v>1.042223895172769</v>
      </c>
      <c r="E18" s="22">
        <v>1.102670884317708</v>
      </c>
      <c r="F18" s="22">
        <v>1.230702216011927</v>
      </c>
      <c r="G18" s="22">
        <v>1.192512462725818</v>
      </c>
      <c r="H18" s="22">
        <v>1.065450252113339</v>
      </c>
      <c r="I18" s="22">
        <v>1.195027493000866</v>
      </c>
      <c r="J18" s="22">
        <v>1.25741471877854</v>
      </c>
      <c r="K18" s="22">
        <v>1.1151364550282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808548.6000000001</v>
      </c>
      <c r="C20" s="25">
        <f aca="true" t="shared" si="4" ref="C20:K20">SUM(C21:C28)</f>
        <v>548965.75</v>
      </c>
      <c r="D20" s="25">
        <f t="shared" si="4"/>
        <v>1660643.0400000003</v>
      </c>
      <c r="E20" s="25">
        <f t="shared" si="4"/>
        <v>1424305.7200000002</v>
      </c>
      <c r="F20" s="25">
        <f t="shared" si="4"/>
        <v>1493501.44</v>
      </c>
      <c r="G20" s="25">
        <f t="shared" si="4"/>
        <v>891201.7100000001</v>
      </c>
      <c r="H20" s="25">
        <f t="shared" si="4"/>
        <v>488490.46</v>
      </c>
      <c r="I20" s="25">
        <f t="shared" si="4"/>
        <v>638072.02</v>
      </c>
      <c r="J20" s="25">
        <f t="shared" si="4"/>
        <v>782376.3</v>
      </c>
      <c r="K20" s="25">
        <f t="shared" si="4"/>
        <v>980132.0199999999</v>
      </c>
      <c r="L20" s="25">
        <f>SUM(B20:K20)</f>
        <v>9716237.06</v>
      </c>
      <c r="M20"/>
    </row>
    <row r="21" spans="1:13" ht="17.25" customHeight="1">
      <c r="A21" s="26" t="s">
        <v>22</v>
      </c>
      <c r="B21" s="56">
        <f>ROUND((B15+B16)*B7,2)</f>
        <v>629328.63</v>
      </c>
      <c r="C21" s="56">
        <f aca="true" t="shared" si="5" ref="C21:K21">ROUND((C15+C16)*C7,2)</f>
        <v>458737.34</v>
      </c>
      <c r="D21" s="56">
        <f t="shared" si="5"/>
        <v>1540330.57</v>
      </c>
      <c r="E21" s="56">
        <f t="shared" si="5"/>
        <v>1253902.47</v>
      </c>
      <c r="F21" s="56">
        <f t="shared" si="5"/>
        <v>1162555.61</v>
      </c>
      <c r="G21" s="56">
        <f t="shared" si="5"/>
        <v>718374.16</v>
      </c>
      <c r="H21" s="56">
        <f t="shared" si="5"/>
        <v>437862.76</v>
      </c>
      <c r="I21" s="56">
        <f t="shared" si="5"/>
        <v>519452.1</v>
      </c>
      <c r="J21" s="56">
        <f t="shared" si="5"/>
        <v>601475.1</v>
      </c>
      <c r="K21" s="56">
        <f t="shared" si="5"/>
        <v>849742.38</v>
      </c>
      <c r="L21" s="33">
        <f aca="true" t="shared" si="6" ref="L21:L28">SUM(B21:K21)</f>
        <v>8171761.119999999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173482.42</v>
      </c>
      <c r="C22" s="33">
        <f t="shared" si="7"/>
        <v>73338.29</v>
      </c>
      <c r="D22" s="33">
        <f t="shared" si="7"/>
        <v>65038.76</v>
      </c>
      <c r="E22" s="33">
        <f t="shared" si="7"/>
        <v>128739.28</v>
      </c>
      <c r="F22" s="33">
        <f t="shared" si="7"/>
        <v>268204.16</v>
      </c>
      <c r="G22" s="33">
        <f t="shared" si="7"/>
        <v>138295.98</v>
      </c>
      <c r="H22" s="33">
        <f t="shared" si="7"/>
        <v>28658.23</v>
      </c>
      <c r="I22" s="33">
        <f t="shared" si="7"/>
        <v>101307.44</v>
      </c>
      <c r="J22" s="33">
        <f t="shared" si="7"/>
        <v>154828.54</v>
      </c>
      <c r="K22" s="33">
        <f t="shared" si="7"/>
        <v>97836.33</v>
      </c>
      <c r="L22" s="33">
        <f t="shared" si="6"/>
        <v>1229729.43</v>
      </c>
      <c r="M22"/>
    </row>
    <row r="23" spans="1:13" ht="17.25" customHeight="1">
      <c r="A23" s="27" t="s">
        <v>24</v>
      </c>
      <c r="B23" s="33">
        <v>2941.36</v>
      </c>
      <c r="C23" s="33">
        <v>14402.5</v>
      </c>
      <c r="D23" s="33">
        <v>49426.49</v>
      </c>
      <c r="E23" s="33">
        <v>36262.36</v>
      </c>
      <c r="F23" s="33">
        <v>58941.25</v>
      </c>
      <c r="G23" s="33">
        <v>33341.67</v>
      </c>
      <c r="H23" s="33">
        <v>19571.88</v>
      </c>
      <c r="I23" s="33">
        <v>14703.44</v>
      </c>
      <c r="J23" s="33">
        <v>21546.24</v>
      </c>
      <c r="K23" s="33">
        <v>27708.24</v>
      </c>
      <c r="L23" s="33">
        <f t="shared" si="6"/>
        <v>278845.43</v>
      </c>
      <c r="M23"/>
    </row>
    <row r="24" spans="1:13" ht="17.25" customHeight="1">
      <c r="A24" s="27" t="s">
        <v>25</v>
      </c>
      <c r="B24" s="33">
        <v>1729.28</v>
      </c>
      <c r="C24" s="29">
        <v>1729.28</v>
      </c>
      <c r="D24" s="29">
        <v>3458.56</v>
      </c>
      <c r="E24" s="29">
        <v>3458.56</v>
      </c>
      <c r="F24" s="33">
        <v>1729.28</v>
      </c>
      <c r="G24" s="29">
        <v>0</v>
      </c>
      <c r="H24" s="33">
        <v>1729.28</v>
      </c>
      <c r="I24" s="29">
        <v>1729.28</v>
      </c>
      <c r="J24" s="29">
        <v>3458.56</v>
      </c>
      <c r="K24" s="29">
        <v>3458.56</v>
      </c>
      <c r="L24" s="33">
        <f t="shared" si="6"/>
        <v>22480.640000000003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612.22</v>
      </c>
      <c r="C26" s="33">
        <v>416.83</v>
      </c>
      <c r="D26" s="33">
        <v>1258.32</v>
      </c>
      <c r="E26" s="33">
        <v>1078.56</v>
      </c>
      <c r="F26" s="33">
        <v>1130.66</v>
      </c>
      <c r="G26" s="33">
        <v>674.75</v>
      </c>
      <c r="H26" s="33">
        <v>369.94</v>
      </c>
      <c r="I26" s="33">
        <v>481.96</v>
      </c>
      <c r="J26" s="33">
        <v>591.38</v>
      </c>
      <c r="K26" s="33">
        <v>742.48</v>
      </c>
      <c r="L26" s="33">
        <f t="shared" si="6"/>
        <v>7357.1</v>
      </c>
      <c r="M26" s="60"/>
    </row>
    <row r="27" spans="1:13" ht="17.25" customHeight="1">
      <c r="A27" s="27" t="s">
        <v>74</v>
      </c>
      <c r="B27" s="33">
        <v>314.15</v>
      </c>
      <c r="C27" s="33">
        <v>237.48</v>
      </c>
      <c r="D27" s="33">
        <v>770.78</v>
      </c>
      <c r="E27" s="33">
        <v>589.5</v>
      </c>
      <c r="F27" s="33">
        <v>642.98</v>
      </c>
      <c r="G27" s="33">
        <v>358.79</v>
      </c>
      <c r="H27" s="33">
        <v>203.46</v>
      </c>
      <c r="I27" s="33">
        <v>271.26</v>
      </c>
      <c r="J27" s="33">
        <v>326.82</v>
      </c>
      <c r="K27" s="33">
        <v>440.83</v>
      </c>
      <c r="L27" s="33">
        <f t="shared" si="6"/>
        <v>4156.05</v>
      </c>
      <c r="M27" s="60"/>
    </row>
    <row r="28" spans="1:13" ht="17.25" customHeight="1">
      <c r="A28" s="27" t="s">
        <v>75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-510930.9</v>
      </c>
      <c r="C31" s="33">
        <f t="shared" si="8"/>
        <v>-33500.98</v>
      </c>
      <c r="D31" s="33">
        <f t="shared" si="8"/>
        <v>-95373.93</v>
      </c>
      <c r="E31" s="33">
        <f t="shared" si="8"/>
        <v>-70243</v>
      </c>
      <c r="F31" s="33">
        <f t="shared" si="8"/>
        <v>-64191.19</v>
      </c>
      <c r="G31" s="33">
        <f t="shared" si="8"/>
        <v>-46278.03</v>
      </c>
      <c r="H31" s="33">
        <f t="shared" si="8"/>
        <v>-29167.42</v>
      </c>
      <c r="I31" s="33">
        <f t="shared" si="8"/>
        <v>-35108.31</v>
      </c>
      <c r="J31" s="33">
        <f t="shared" si="8"/>
        <v>-36886.509999999995</v>
      </c>
      <c r="K31" s="33">
        <f t="shared" si="8"/>
        <v>-59102.19</v>
      </c>
      <c r="L31" s="33">
        <f aca="true" t="shared" si="9" ref="L31:L38">SUM(B31:K31)</f>
        <v>-980782.46</v>
      </c>
      <c r="M31"/>
    </row>
    <row r="32" spans="1:13" ht="18.75" customHeight="1">
      <c r="A32" s="27" t="s">
        <v>28</v>
      </c>
      <c r="B32" s="33">
        <f>B33+B34+B35+B36</f>
        <v>-24380.4</v>
      </c>
      <c r="C32" s="33">
        <f aca="true" t="shared" si="10" ref="C32:K32">C33+C34+C35+C36</f>
        <v>-27790.4</v>
      </c>
      <c r="D32" s="33">
        <f t="shared" si="10"/>
        <v>-80234</v>
      </c>
      <c r="E32" s="33">
        <f t="shared" si="10"/>
        <v>-58132.8</v>
      </c>
      <c r="F32" s="33">
        <f t="shared" si="10"/>
        <v>-54736</v>
      </c>
      <c r="G32" s="33">
        <f t="shared" si="10"/>
        <v>-42526</v>
      </c>
      <c r="H32" s="33">
        <f t="shared" si="10"/>
        <v>-19483.2</v>
      </c>
      <c r="I32" s="33">
        <f t="shared" si="10"/>
        <v>-32428.29</v>
      </c>
      <c r="J32" s="33">
        <f t="shared" si="10"/>
        <v>-32753.6</v>
      </c>
      <c r="K32" s="33">
        <f t="shared" si="10"/>
        <v>-52069.6</v>
      </c>
      <c r="L32" s="33">
        <f t="shared" si="9"/>
        <v>-424534.2899999999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-24380.4</v>
      </c>
      <c r="C33" s="33">
        <f t="shared" si="11"/>
        <v>-27790.4</v>
      </c>
      <c r="D33" s="33">
        <f t="shared" si="11"/>
        <v>-80234</v>
      </c>
      <c r="E33" s="33">
        <f t="shared" si="11"/>
        <v>-58132.8</v>
      </c>
      <c r="F33" s="33">
        <f t="shared" si="11"/>
        <v>-54736</v>
      </c>
      <c r="G33" s="33">
        <f t="shared" si="11"/>
        <v>-42526</v>
      </c>
      <c r="H33" s="33">
        <f t="shared" si="11"/>
        <v>-19483.2</v>
      </c>
      <c r="I33" s="33">
        <f t="shared" si="11"/>
        <v>-22079.2</v>
      </c>
      <c r="J33" s="33">
        <f t="shared" si="11"/>
        <v>-32753.6</v>
      </c>
      <c r="K33" s="33">
        <f t="shared" si="11"/>
        <v>-52069.6</v>
      </c>
      <c r="L33" s="33">
        <f t="shared" si="9"/>
        <v>-414185.19999999995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-10349.09</v>
      </c>
      <c r="J36" s="17">
        <v>0</v>
      </c>
      <c r="K36" s="17">
        <v>0</v>
      </c>
      <c r="L36" s="33">
        <f t="shared" si="9"/>
        <v>-10349.09</v>
      </c>
      <c r="M36"/>
    </row>
    <row r="37" spans="1:13" s="36" customFormat="1" ht="18.75" customHeight="1">
      <c r="A37" s="27" t="s">
        <v>32</v>
      </c>
      <c r="B37" s="38">
        <f>SUM(B38:B49)</f>
        <v>-105653.42000000001</v>
      </c>
      <c r="C37" s="38">
        <f aca="true" t="shared" si="12" ref="C37:K37">SUM(C38:C49)</f>
        <v>-5710.58</v>
      </c>
      <c r="D37" s="38">
        <f t="shared" si="12"/>
        <v>-15139.93</v>
      </c>
      <c r="E37" s="38">
        <f t="shared" si="12"/>
        <v>-12110.19999999999</v>
      </c>
      <c r="F37" s="38">
        <f t="shared" si="12"/>
        <v>-9455.189999999999</v>
      </c>
      <c r="G37" s="38">
        <f t="shared" si="12"/>
        <v>-3752.03</v>
      </c>
      <c r="H37" s="38">
        <f t="shared" si="12"/>
        <v>-9684.22</v>
      </c>
      <c r="I37" s="38">
        <f t="shared" si="12"/>
        <v>-2680.02</v>
      </c>
      <c r="J37" s="38">
        <f t="shared" si="12"/>
        <v>-4132.91</v>
      </c>
      <c r="K37" s="38">
        <f t="shared" si="12"/>
        <v>-7032.59</v>
      </c>
      <c r="L37" s="33">
        <f t="shared" si="9"/>
        <v>-175351.09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-24196.13</v>
      </c>
      <c r="C39" s="17">
        <v>0</v>
      </c>
      <c r="D39" s="17">
        <v>0</v>
      </c>
      <c r="E39" s="33">
        <v>-5518.74</v>
      </c>
      <c r="F39" s="28">
        <v>0</v>
      </c>
      <c r="G39" s="28">
        <v>0</v>
      </c>
      <c r="H39" s="33">
        <v>-6311.78</v>
      </c>
      <c r="I39" s="17">
        <v>0</v>
      </c>
      <c r="J39" s="28">
        <v>0</v>
      </c>
      <c r="K39" s="17">
        <v>0</v>
      </c>
      <c r="L39" s="33">
        <f>SUM(B39:K39)</f>
        <v>-36026.65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-3392.72</v>
      </c>
      <c r="D41" s="17">
        <v>-8142.9</v>
      </c>
      <c r="E41" s="17">
        <v>-594</v>
      </c>
      <c r="F41" s="17">
        <v>-3168</v>
      </c>
      <c r="G41" s="17">
        <v>0</v>
      </c>
      <c r="H41" s="17">
        <v>-1315.34</v>
      </c>
      <c r="I41" s="17">
        <v>0</v>
      </c>
      <c r="J41" s="17">
        <v>-844.45</v>
      </c>
      <c r="K41" s="17">
        <v>-2903.91</v>
      </c>
      <c r="L41" s="30">
        <f aca="true" t="shared" si="13" ref="L41:L48">SUM(B41:K41)</f>
        <v>-20361.32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1179000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1714500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-1179000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-1714500</v>
      </c>
    </row>
    <row r="48" spans="1:12" ht="18.75" customHeight="1">
      <c r="A48" s="37" t="s">
        <v>69</v>
      </c>
      <c r="B48" s="17">
        <v>-3404.35</v>
      </c>
      <c r="C48" s="17">
        <v>-2317.86</v>
      </c>
      <c r="D48" s="17">
        <v>-6997.03</v>
      </c>
      <c r="E48" s="17">
        <v>-5997.46</v>
      </c>
      <c r="F48" s="17">
        <v>-6287.19</v>
      </c>
      <c r="G48" s="17">
        <v>-3752.03</v>
      </c>
      <c r="H48" s="17">
        <v>-2057.1</v>
      </c>
      <c r="I48" s="17">
        <v>-2680.02</v>
      </c>
      <c r="J48" s="17">
        <v>-3288.46</v>
      </c>
      <c r="K48" s="17">
        <v>-4128.68</v>
      </c>
      <c r="L48" s="30">
        <f t="shared" si="13"/>
        <v>-40910.17999999999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-380897.08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-380897.08</v>
      </c>
      <c r="M50"/>
    </row>
    <row r="51" spans="1:13" ht="18.75" customHeight="1">
      <c r="A51" s="27" t="s">
        <v>76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77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78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297617.70000000007</v>
      </c>
      <c r="C55" s="41">
        <f t="shared" si="16"/>
        <v>515464.77</v>
      </c>
      <c r="D55" s="41">
        <f t="shared" si="16"/>
        <v>1565269.1100000003</v>
      </c>
      <c r="E55" s="41">
        <f t="shared" si="16"/>
        <v>1354062.7200000002</v>
      </c>
      <c r="F55" s="41">
        <f t="shared" si="16"/>
        <v>1429310.25</v>
      </c>
      <c r="G55" s="41">
        <f t="shared" si="16"/>
        <v>844923.68</v>
      </c>
      <c r="H55" s="41">
        <f t="shared" si="16"/>
        <v>459323.04000000004</v>
      </c>
      <c r="I55" s="41">
        <f t="shared" si="16"/>
        <v>602963.71</v>
      </c>
      <c r="J55" s="41">
        <f t="shared" si="16"/>
        <v>745489.79</v>
      </c>
      <c r="K55" s="41">
        <f t="shared" si="16"/>
        <v>921029.8299999998</v>
      </c>
      <c r="L55" s="42">
        <f t="shared" si="14"/>
        <v>8735454.6</v>
      </c>
      <c r="M55" s="55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297617.7</v>
      </c>
      <c r="C61" s="41">
        <f aca="true" t="shared" si="18" ref="C61:J61">SUM(C62:C73)</f>
        <v>515464.77</v>
      </c>
      <c r="D61" s="41">
        <f t="shared" si="18"/>
        <v>1565269.1064070035</v>
      </c>
      <c r="E61" s="41">
        <f t="shared" si="18"/>
        <v>1354062.7154208543</v>
      </c>
      <c r="F61" s="41">
        <f t="shared" si="18"/>
        <v>1429310.2454502322</v>
      </c>
      <c r="G61" s="41">
        <f t="shared" si="18"/>
        <v>844923.678681644</v>
      </c>
      <c r="H61" s="41">
        <f t="shared" si="18"/>
        <v>459323.0380272018</v>
      </c>
      <c r="I61" s="41">
        <f>SUM(I62:I78)</f>
        <v>602963.7107965848</v>
      </c>
      <c r="J61" s="41">
        <f t="shared" si="18"/>
        <v>745489.7936715542</v>
      </c>
      <c r="K61" s="41">
        <f>SUM(K62:K75)</f>
        <v>921029.8200000001</v>
      </c>
      <c r="L61" s="46">
        <f>SUM(B61:K61)</f>
        <v>8735454.578455074</v>
      </c>
      <c r="M61" s="40"/>
    </row>
    <row r="62" spans="1:13" ht="18.75" customHeight="1">
      <c r="A62" s="47" t="s">
        <v>45</v>
      </c>
      <c r="B62" s="48">
        <v>297617.7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297617.7</v>
      </c>
      <c r="M62"/>
    </row>
    <row r="63" spans="1:13" ht="18.75" customHeight="1">
      <c r="A63" s="47" t="s">
        <v>54</v>
      </c>
      <c r="B63" s="17">
        <v>0</v>
      </c>
      <c r="C63" s="48">
        <v>450516.21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450516.21</v>
      </c>
      <c r="M63"/>
    </row>
    <row r="64" spans="1:13" ht="18.75" customHeight="1">
      <c r="A64" s="47" t="s">
        <v>55</v>
      </c>
      <c r="B64" s="17">
        <v>0</v>
      </c>
      <c r="C64" s="48">
        <v>64948.56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64948.56</v>
      </c>
      <c r="M64" s="58"/>
    </row>
    <row r="65" spans="1:12" ht="18.75" customHeight="1">
      <c r="A65" s="47" t="s">
        <v>46</v>
      </c>
      <c r="B65" s="17">
        <v>0</v>
      </c>
      <c r="C65" s="17">
        <v>0</v>
      </c>
      <c r="D65" s="48">
        <v>1565269.1064070035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1565269.1064070035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1354062.7154208543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1354062.7154208543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1429310.2454502322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1429310.2454502322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844923.678681644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844923.678681644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459323.0380272018</v>
      </c>
      <c r="I69" s="17">
        <v>0</v>
      </c>
      <c r="J69" s="17">
        <v>0</v>
      </c>
      <c r="K69" s="17">
        <v>0</v>
      </c>
      <c r="L69" s="46">
        <f t="shared" si="19"/>
        <v>459323.0380272018</v>
      </c>
    </row>
    <row r="70" spans="1:12" ht="18.75" customHeight="1">
      <c r="A70" s="47" t="s">
        <v>79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602963.7107965848</v>
      </c>
      <c r="J70" s="17">
        <v>0</v>
      </c>
      <c r="K70" s="17">
        <v>0</v>
      </c>
      <c r="L70" s="46">
        <f t="shared" si="19"/>
        <v>602963.7107965848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745489.7936715542</v>
      </c>
      <c r="K71" s="17">
        <v>0</v>
      </c>
      <c r="L71" s="46">
        <f t="shared" si="19"/>
        <v>745489.7936715542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534381.5</v>
      </c>
      <c r="L72" s="46">
        <f t="shared" si="19"/>
        <v>534381.5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386648.32</v>
      </c>
      <c r="L73" s="46">
        <f t="shared" si="19"/>
        <v>386648.32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80</v>
      </c>
      <c r="H76"/>
      <c r="I76"/>
      <c r="J76"/>
      <c r="K76"/>
    </row>
    <row r="77" spans="1:11" ht="18" customHeight="1">
      <c r="A77" s="59" t="s">
        <v>85</v>
      </c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2023-04-06T18:56:12Z</dcterms:modified>
  <cp:category/>
  <cp:version/>
  <cp:contentType/>
  <cp:contentStatus/>
</cp:coreProperties>
</file>