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<sst xmlns="http://schemas.openxmlformats.org/spreadsheetml/2006/main" count="86" uniqueCount="85">
  <si>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</si>
  <si>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</si>
  <si>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</si>
  <si>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</si>
  <si>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</si>
  <si>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</si>
  <si>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</si>
  <si>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</si>
  <si>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</si>
  <si>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</si>
  <si>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</si>
  <si>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</si>
  <si>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</si>
  <si>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</si>
  <si>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</si>
  <si>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</si>
  <si>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</si>
  <si>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</si>
  <si>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</si>
  <si>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</si>
  <si>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</si>
  <si>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</si>
  <si>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</si>
  <si>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</si>
  <si>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</si>
  <si>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</si>
  <si>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</si>
  <si>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</si>
  <si>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</si>
  <si>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</si>
  <si>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</si>
  <si>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</si>
  <si>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</si>
  <si>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</si>
  <si>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</si>
  <si>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</si>
  <si>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</si>
  <si>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</si>
  <si>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</si>
  <si>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</si>
  <si>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</si>
  <si>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</si>
  <si>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</si>
  <si>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</si>
  <si>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</si>
  <si>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</si>
  <si>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</si>
  <si>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</si>
  <si>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</si>
  <si>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</si>
  <si>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</si>
  <si>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</si>
  <si>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</si>
  <si>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</si>
  <si>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</si>
  <si>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</si>
  <si>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</si>
  <si>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</si>
  <si>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</si>
  <si>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</si>
  <si>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</si>
  <si>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</si>
  <si>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</si>
  <si>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</si>
  <si>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</si>
  <si>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</si>
  <si>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</si>
  <si>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</si>
  <si>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</si>
  <si>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</si>
  <si>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</si>
  <si>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</si>
  <si>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</si>
  <si>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</si>
  <si>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</si>
  <si>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</si>
  <si>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</si>
  <si>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</si>
  <si>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</si>
  <si>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</si>
  <si>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</si>
  <si>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</si>
  <si>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</si>
  <si>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</si>
  <si>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29/03/23 - VENCIMENTO 05/04/23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</si>
</sst>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91404</v>
      </c>
      <c r="C7" s="10">
        <f aca="true" t="shared" si="0" ref="C7:K7">C8+C11</f>
        <v>113934</v>
      </c>
      <c r="D7" s="10">
        <f t="shared" si="0"/>
        <v>325011</v>
      </c>
      <c r="E7" s="10">
        <f t="shared" si="0"/>
        <v>257913</v>
      </c>
      <c r="F7" s="10">
        <f t="shared" si="0"/>
        <v>277044</v>
      </c>
      <c r="G7" s="10">
        <f t="shared" si="0"/>
        <v>156582</v>
      </c>
      <c r="H7" s="10">
        <f t="shared" si="0"/>
        <v>87385</v>
      </c>
      <c r="I7" s="10">
        <f t="shared" si="0"/>
        <v>123500</v>
      </c>
      <c r="J7" s="10">
        <f t="shared" si="0"/>
        <v>134256</v>
      </c>
      <c r="K7" s="10">
        <f t="shared" si="0"/>
        <v>227478</v>
      </c>
      <c r="L7" s="10">
        <f aca="true" t="shared" si="1" ref="L7:L13">SUM(B7:K7)</f>
        <v>1794507</v>
      </c>
      <c r="M7" s="11"/>
    </row>
    <row r="8" spans="1:13" ht="17.25" customHeight="1">
      <c r="A8" s="12" t="s">
        <v>82</v>
      </c>
      <c r="B8" s="13">
        <f>B9+B10</f>
        <v>5247</v>
      </c>
      <c r="C8" s="13">
        <f aca="true" t="shared" si="2" ref="C8:K8">C9+C10</f>
        <v>5977</v>
      </c>
      <c r="D8" s="13">
        <f t="shared" si="2"/>
        <v>17082</v>
      </c>
      <c r="E8" s="13">
        <f t="shared" si="2"/>
        <v>12431</v>
      </c>
      <c r="F8" s="13">
        <f t="shared" si="2"/>
        <v>11478</v>
      </c>
      <c r="G8" s="13">
        <f t="shared" si="2"/>
        <v>9278</v>
      </c>
      <c r="H8" s="13">
        <f t="shared" si="2"/>
        <v>4481</v>
      </c>
      <c r="I8" s="13">
        <f t="shared" si="2"/>
        <v>5070</v>
      </c>
      <c r="J8" s="13">
        <f t="shared" si="2"/>
        <v>8118</v>
      </c>
      <c r="K8" s="13">
        <f t="shared" si="2"/>
        <v>11579</v>
      </c>
      <c r="L8" s="13">
        <f t="shared" si="1"/>
        <v>90741</v>
      </c>
      <c r="M8"/>
    </row>
    <row r="9" spans="1:13" ht="17.25" customHeight="1">
      <c r="A9" s="14" t="s">
        <v>18</v>
      </c>
      <c r="B9" s="15">
        <v>5245</v>
      </c>
      <c r="C9" s="15">
        <v>5977</v>
      </c>
      <c r="D9" s="15">
        <v>17082</v>
      </c>
      <c r="E9" s="15">
        <v>12431</v>
      </c>
      <c r="F9" s="15">
        <v>11478</v>
      </c>
      <c r="G9" s="15">
        <v>9278</v>
      </c>
      <c r="H9" s="15">
        <v>4451</v>
      </c>
      <c r="I9" s="15">
        <v>5070</v>
      </c>
      <c r="J9" s="15">
        <v>8118</v>
      </c>
      <c r="K9" s="15">
        <v>11579</v>
      </c>
      <c r="L9" s="13">
        <f t="shared" si="1"/>
        <v>90709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32</v>
      </c>
      <c r="M10"/>
    </row>
    <row r="11" spans="1:13" ht="17.25" customHeight="1">
      <c r="A11" s="12" t="s">
        <v>71</v>
      </c>
      <c r="B11" s="15">
        <v>86157</v>
      </c>
      <c r="C11" s="15">
        <v>107957</v>
      </c>
      <c r="D11" s="15">
        <v>307929</v>
      </c>
      <c r="E11" s="15">
        <v>245482</v>
      </c>
      <c r="F11" s="15">
        <v>265566</v>
      </c>
      <c r="G11" s="15">
        <v>147304</v>
      </c>
      <c r="H11" s="15">
        <v>82904</v>
      </c>
      <c r="I11" s="15">
        <v>118430</v>
      </c>
      <c r="J11" s="15">
        <v>126138</v>
      </c>
      <c r="K11" s="15">
        <v>215899</v>
      </c>
      <c r="L11" s="13">
        <f t="shared" si="1"/>
        <v>1703766</v>
      </c>
      <c r="M11" s="60"/>
    </row>
    <row r="12" spans="1:13" ht="17.25" customHeight="1">
      <c r="A12" s="14" t="s">
        <v>83</v>
      </c>
      <c r="B12" s="15">
        <v>8686</v>
      </c>
      <c r="C12" s="15">
        <v>7437</v>
      </c>
      <c r="D12" s="15">
        <v>24846</v>
      </c>
      <c r="E12" s="15">
        <v>22135</v>
      </c>
      <c r="F12" s="15">
        <v>20780</v>
      </c>
      <c r="G12" s="15">
        <v>12497</v>
      </c>
      <c r="H12" s="15">
        <v>6812</v>
      </c>
      <c r="I12" s="15">
        <v>6372</v>
      </c>
      <c r="J12" s="15">
        <v>7979</v>
      </c>
      <c r="K12" s="15">
        <v>13299</v>
      </c>
      <c r="L12" s="13">
        <f t="shared" si="1"/>
        <v>130843</v>
      </c>
      <c r="M12" s="60"/>
    </row>
    <row r="13" spans="1:13" ht="17.25" customHeight="1">
      <c r="A13" s="14" t="s">
        <v>72</v>
      </c>
      <c r="B13" s="15">
        <f>+B11-B12</f>
        <v>77471</v>
      </c>
      <c r="C13" s="15">
        <f aca="true" t="shared" si="3" ref="C13:K13">+C11-C12</f>
        <v>100520</v>
      </c>
      <c r="D13" s="15">
        <f t="shared" si="3"/>
        <v>283083</v>
      </c>
      <c r="E13" s="15">
        <f t="shared" si="3"/>
        <v>223347</v>
      </c>
      <c r="F13" s="15">
        <f t="shared" si="3"/>
        <v>244786</v>
      </c>
      <c r="G13" s="15">
        <f t="shared" si="3"/>
        <v>134807</v>
      </c>
      <c r="H13" s="15">
        <f t="shared" si="3"/>
        <v>76092</v>
      </c>
      <c r="I13" s="15">
        <f t="shared" si="3"/>
        <v>112058</v>
      </c>
      <c r="J13" s="15">
        <f t="shared" si="3"/>
        <v>118159</v>
      </c>
      <c r="K13" s="15">
        <f t="shared" si="3"/>
        <v>202600</v>
      </c>
      <c r="L13" s="13">
        <f t="shared" si="1"/>
        <v>1572923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1.231986436830646</v>
      </c>
      <c r="C18" s="22">
        <v>1.143235936433676</v>
      </c>
      <c r="D18" s="22">
        <v>1.03806260446114</v>
      </c>
      <c r="E18" s="22">
        <v>1.088044753525391</v>
      </c>
      <c r="F18" s="22">
        <v>1.188458005954924</v>
      </c>
      <c r="G18" s="22">
        <v>1.144895821001595</v>
      </c>
      <c r="H18" s="22">
        <v>1.015672737419779</v>
      </c>
      <c r="I18" s="22">
        <v>1.152141513399455</v>
      </c>
      <c r="J18" s="22">
        <v>1.196236589631722</v>
      </c>
      <c r="K18" s="22">
        <v>1.078345131641467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817635.06</v>
      </c>
      <c r="C20" s="25">
        <f aca="true" t="shared" si="4" ref="C20:K20">SUM(C21:C28)</f>
        <v>551395.7000000001</v>
      </c>
      <c r="D20" s="25">
        <f t="shared" si="4"/>
        <v>1703863.87</v>
      </c>
      <c r="E20" s="25">
        <f t="shared" si="4"/>
        <v>1430441.4500000002</v>
      </c>
      <c r="F20" s="25">
        <f t="shared" si="4"/>
        <v>1502384.0499999998</v>
      </c>
      <c r="G20" s="25">
        <f t="shared" si="4"/>
        <v>896618.4299999999</v>
      </c>
      <c r="H20" s="25">
        <f t="shared" si="4"/>
        <v>491762.52</v>
      </c>
      <c r="I20" s="25">
        <f t="shared" si="4"/>
        <v>642045.3400000001</v>
      </c>
      <c r="J20" s="25">
        <f t="shared" si="4"/>
        <v>785116.9199999999</v>
      </c>
      <c r="K20" s="25">
        <f t="shared" si="4"/>
        <v>979626.51</v>
      </c>
      <c r="L20" s="25">
        <f>SUM(B20:K20)</f>
        <v>9800889.85</v>
      </c>
      <c r="M20"/>
    </row>
    <row r="21" spans="1:13" ht="17.25" customHeight="1">
      <c r="A21" s="26" t="s">
        <v>22</v>
      </c>
      <c r="B21" s="56">
        <f>ROUND((B15+B16)*B7,2)</f>
        <v>658958.86</v>
      </c>
      <c r="C21" s="56">
        <f aca="true" t="shared" si="5" ref="C21:K21">ROUND((C15+C16)*C7,2)</f>
        <v>467539.56</v>
      </c>
      <c r="D21" s="56">
        <f t="shared" si="5"/>
        <v>1587353.72</v>
      </c>
      <c r="E21" s="56">
        <f t="shared" si="5"/>
        <v>1275947.19</v>
      </c>
      <c r="F21" s="56">
        <f t="shared" si="5"/>
        <v>1211014.73</v>
      </c>
      <c r="G21" s="56">
        <f t="shared" si="5"/>
        <v>752595.72</v>
      </c>
      <c r="H21" s="56">
        <f t="shared" si="5"/>
        <v>462651.14</v>
      </c>
      <c r="I21" s="56">
        <f t="shared" si="5"/>
        <v>542115.6</v>
      </c>
      <c r="J21" s="56">
        <f t="shared" si="5"/>
        <v>634695.24</v>
      </c>
      <c r="K21" s="56">
        <f t="shared" si="5"/>
        <v>878178.82</v>
      </c>
      <c r="L21" s="33">
        <f aca="true" t="shared" si="6" ref="L21:L28">SUM(B21:K21)</f>
        <v>8471050.579999998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152869.52</v>
      </c>
      <c r="C22" s="33">
        <f t="shared" si="7"/>
        <v>66968.47</v>
      </c>
      <c r="D22" s="33">
        <f t="shared" si="7"/>
        <v>60418.82</v>
      </c>
      <c r="E22" s="33">
        <f t="shared" si="7"/>
        <v>112340.46</v>
      </c>
      <c r="F22" s="33">
        <f t="shared" si="7"/>
        <v>228225.42</v>
      </c>
      <c r="G22" s="33">
        <f t="shared" si="7"/>
        <v>109047.97</v>
      </c>
      <c r="H22" s="33">
        <f t="shared" si="7"/>
        <v>7251.01</v>
      </c>
      <c r="I22" s="33">
        <f t="shared" si="7"/>
        <v>82478.29</v>
      </c>
      <c r="J22" s="33">
        <f t="shared" si="7"/>
        <v>124550.43</v>
      </c>
      <c r="K22" s="33">
        <f t="shared" si="7"/>
        <v>68801.04</v>
      </c>
      <c r="L22" s="33">
        <f t="shared" si="6"/>
        <v>1012951.4300000002</v>
      </c>
      <c r="M22"/>
    </row>
    <row r="23" spans="1:13" ht="17.25" customHeight="1">
      <c r="A23" s="27" t="s">
        <v>24</v>
      </c>
      <c r="B23" s="33">
        <v>3007.73</v>
      </c>
      <c r="C23" s="33">
        <v>14402.5</v>
      </c>
      <c r="D23" s="33">
        <v>50222.94</v>
      </c>
      <c r="E23" s="33">
        <v>36757.1</v>
      </c>
      <c r="F23" s="33">
        <v>59345.93</v>
      </c>
      <c r="G23" s="33">
        <v>33784.84</v>
      </c>
      <c r="H23" s="33">
        <v>19462.63</v>
      </c>
      <c r="I23" s="33">
        <v>14842.26</v>
      </c>
      <c r="J23" s="33">
        <v>21347.13</v>
      </c>
      <c r="K23" s="33">
        <v>27809.12</v>
      </c>
      <c r="L23" s="33">
        <f t="shared" si="6"/>
        <v>280982.18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414.23</v>
      </c>
      <c r="D26" s="33">
        <v>1279.16</v>
      </c>
      <c r="E26" s="33">
        <v>1073.35</v>
      </c>
      <c r="F26" s="33">
        <v>1128.06</v>
      </c>
      <c r="G26" s="33">
        <v>674.75</v>
      </c>
      <c r="H26" s="33">
        <v>369.94</v>
      </c>
      <c r="I26" s="33">
        <v>481.96</v>
      </c>
      <c r="J26" s="33">
        <v>588.78</v>
      </c>
      <c r="K26" s="33">
        <v>734.67</v>
      </c>
      <c r="L26" s="33">
        <f t="shared" si="6"/>
        <v>7359.73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440.8</v>
      </c>
      <c r="L27" s="33">
        <f t="shared" si="6"/>
        <v>4156.05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-128745.89</v>
      </c>
      <c r="C31" s="33">
        <f t="shared" si="8"/>
        <v>-28602.17</v>
      </c>
      <c r="D31" s="33">
        <f t="shared" si="8"/>
        <v>-82273.73000000001</v>
      </c>
      <c r="E31" s="33">
        <f t="shared" si="8"/>
        <v>-66183.52999999991</v>
      </c>
      <c r="F31" s="33">
        <f t="shared" si="8"/>
        <v>-56775.899999999994</v>
      </c>
      <c r="G31" s="33">
        <f t="shared" si="8"/>
        <v>-44575.229999999996</v>
      </c>
      <c r="H31" s="33">
        <f t="shared" si="8"/>
        <v>-27953.43</v>
      </c>
      <c r="I31" s="33">
        <f t="shared" si="8"/>
        <v>-38768.74999999999</v>
      </c>
      <c r="J31" s="33">
        <f t="shared" si="8"/>
        <v>-38993.17</v>
      </c>
      <c r="K31" s="33">
        <f t="shared" si="8"/>
        <v>-55032.82</v>
      </c>
      <c r="L31" s="33">
        <f aca="true" t="shared" si="9" ref="L31:L38">SUM(B31:K31)</f>
        <v>-567904.6199999999</v>
      </c>
      <c r="M31"/>
    </row>
    <row r="32" spans="1:13" ht="18.75" customHeight="1">
      <c r="A32" s="27" t="s">
        <v>28</v>
      </c>
      <c r="B32" s="33">
        <f>B33+B34+B35+B36</f>
        <v>-23078</v>
      </c>
      <c r="C32" s="33">
        <f aca="true" t="shared" si="10" ref="C32:K32">C33+C34+C35+C36</f>
        <v>-26298.8</v>
      </c>
      <c r="D32" s="33">
        <f t="shared" si="10"/>
        <v>-75160.8</v>
      </c>
      <c r="E32" s="33">
        <f t="shared" si="10"/>
        <v>-54696.4</v>
      </c>
      <c r="F32" s="33">
        <f t="shared" si="10"/>
        <v>-50503.2</v>
      </c>
      <c r="G32" s="33">
        <f t="shared" si="10"/>
        <v>-40823.2</v>
      </c>
      <c r="H32" s="33">
        <f t="shared" si="10"/>
        <v>-19584.4</v>
      </c>
      <c r="I32" s="33">
        <f t="shared" si="10"/>
        <v>-36088.729999999996</v>
      </c>
      <c r="J32" s="33">
        <f t="shared" si="10"/>
        <v>-35719.2</v>
      </c>
      <c r="K32" s="33">
        <f t="shared" si="10"/>
        <v>-50947.6</v>
      </c>
      <c r="L32" s="33">
        <f t="shared" si="9"/>
        <v>-412900.33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-23078</v>
      </c>
      <c r="C33" s="33">
        <f t="shared" si="11"/>
        <v>-26298.8</v>
      </c>
      <c r="D33" s="33">
        <f t="shared" si="11"/>
        <v>-75160.8</v>
      </c>
      <c r="E33" s="33">
        <f t="shared" si="11"/>
        <v>-54696.4</v>
      </c>
      <c r="F33" s="33">
        <f t="shared" si="11"/>
        <v>-50503.2</v>
      </c>
      <c r="G33" s="33">
        <f t="shared" si="11"/>
        <v>-40823.2</v>
      </c>
      <c r="H33" s="33">
        <f t="shared" si="11"/>
        <v>-19584.4</v>
      </c>
      <c r="I33" s="33">
        <f t="shared" si="11"/>
        <v>-22308</v>
      </c>
      <c r="J33" s="33">
        <f t="shared" si="11"/>
        <v>-35719.2</v>
      </c>
      <c r="K33" s="33">
        <f t="shared" si="11"/>
        <v>-50947.6</v>
      </c>
      <c r="L33" s="33">
        <f t="shared" si="9"/>
        <v>-399119.60000000003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-13780.73</v>
      </c>
      <c r="J36" s="17">
        <v>0</v>
      </c>
      <c r="K36" s="17">
        <v>0</v>
      </c>
      <c r="L36" s="33">
        <f t="shared" si="9"/>
        <v>-13780.73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-2303.37</v>
      </c>
      <c r="D37" s="38">
        <f t="shared" si="12"/>
        <v>-7112.93</v>
      </c>
      <c r="E37" s="38">
        <f t="shared" si="12"/>
        <v>-11487.129999999906</v>
      </c>
      <c r="F37" s="38">
        <f t="shared" si="12"/>
        <v>-6272.7</v>
      </c>
      <c r="G37" s="38">
        <f t="shared" si="12"/>
        <v>-3752.03</v>
      </c>
      <c r="H37" s="38">
        <f t="shared" si="12"/>
        <v>-8369.03</v>
      </c>
      <c r="I37" s="38">
        <f t="shared" si="12"/>
        <v>-2680.02</v>
      </c>
      <c r="J37" s="38">
        <f t="shared" si="12"/>
        <v>-3273.97</v>
      </c>
      <c r="K37" s="38">
        <f t="shared" si="12"/>
        <v>-4085.22</v>
      </c>
      <c r="L37" s="33">
        <f t="shared" si="9"/>
        <v>-155004.2899999999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-3418.84</v>
      </c>
      <c r="C48" s="17">
        <v>-2303.37</v>
      </c>
      <c r="D48" s="17">
        <v>-7112.93</v>
      </c>
      <c r="E48" s="17">
        <v>-5968.48</v>
      </c>
      <c r="F48" s="17">
        <v>-6272.7</v>
      </c>
      <c r="G48" s="17">
        <v>-3752.03</v>
      </c>
      <c r="H48" s="17">
        <v>-2057.1</v>
      </c>
      <c r="I48" s="17">
        <v>-2680.02</v>
      </c>
      <c r="J48" s="17">
        <v>-3273.97</v>
      </c>
      <c r="K48" s="17">
        <v>-4085.22</v>
      </c>
      <c r="L48" s="30">
        <f t="shared" si="13"/>
        <v>-40924.659999999996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688889.17</v>
      </c>
      <c r="C55" s="41">
        <f t="shared" si="16"/>
        <v>522793.5300000001</v>
      </c>
      <c r="D55" s="41">
        <f t="shared" si="16"/>
        <v>1621590.1400000001</v>
      </c>
      <c r="E55" s="41">
        <f t="shared" si="16"/>
        <v>1364257.9200000004</v>
      </c>
      <c r="F55" s="41">
        <f t="shared" si="16"/>
        <v>1445608.15</v>
      </c>
      <c r="G55" s="41">
        <f t="shared" si="16"/>
        <v>852043.2</v>
      </c>
      <c r="H55" s="41">
        <f t="shared" si="16"/>
        <v>463809.09</v>
      </c>
      <c r="I55" s="41">
        <f t="shared" si="16"/>
        <v>603276.5900000001</v>
      </c>
      <c r="J55" s="41">
        <f t="shared" si="16"/>
        <v>746123.7499999999</v>
      </c>
      <c r="K55" s="41">
        <f t="shared" si="16"/>
        <v>924593.6900000001</v>
      </c>
      <c r="L55" s="42">
        <f t="shared" si="14"/>
        <v>9232985.23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688889.16</v>
      </c>
      <c r="C61" s="41">
        <f aca="true" t="shared" si="18" ref="C61:J61">SUM(C62:C73)</f>
        <v>522793.51999999996</v>
      </c>
      <c r="D61" s="41">
        <f t="shared" si="18"/>
        <v>1621590.1366872285</v>
      </c>
      <c r="E61" s="41">
        <f t="shared" si="18"/>
        <v>1364257.9158225683</v>
      </c>
      <c r="F61" s="41">
        <f t="shared" si="18"/>
        <v>1445608.151131327</v>
      </c>
      <c r="G61" s="41">
        <f t="shared" si="18"/>
        <v>852043.204730486</v>
      </c>
      <c r="H61" s="41">
        <f t="shared" si="18"/>
        <v>463809.0898250307</v>
      </c>
      <c r="I61" s="41">
        <f>SUM(I62:I78)</f>
        <v>603276.5877675375</v>
      </c>
      <c r="J61" s="41">
        <f t="shared" si="18"/>
        <v>746123.7493329541</v>
      </c>
      <c r="K61" s="41">
        <f>SUM(K62:K75)</f>
        <v>924593.68</v>
      </c>
      <c r="L61" s="46">
        <f>SUM(B61:K61)</f>
        <v>9232985.195297133</v>
      </c>
      <c r="M61" s="40"/>
    </row>
    <row r="62" spans="1:13" ht="18.75" customHeight="1">
      <c r="A62" s="47" t="s">
        <v>46</v>
      </c>
      <c r="B62" s="48">
        <v>688889.16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688889.16</v>
      </c>
      <c r="M62"/>
    </row>
    <row r="63" spans="1:13" ht="18.75" customHeight="1">
      <c r="A63" s="47" t="s">
        <v>55</v>
      </c>
      <c r="B63" s="17">
        <v>0</v>
      </c>
      <c r="C63" s="48">
        <v>456921.54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456921.54</v>
      </c>
      <c r="M63"/>
    </row>
    <row r="64" spans="1:13" ht="18.75" customHeight="1">
      <c r="A64" s="47" t="s">
        <v>56</v>
      </c>
      <c r="B64" s="17">
        <v>0</v>
      </c>
      <c r="C64" s="48">
        <v>65871.98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65871.98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1621590.1366872285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1621590.1366872285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1364257.9158225683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1364257.9158225683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1445608.151131327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1445608.151131327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852043.204730486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852043.204730486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463809.0898250307</v>
      </c>
      <c r="I69" s="17">
        <v>0</v>
      </c>
      <c r="J69" s="17">
        <v>0</v>
      </c>
      <c r="K69" s="17">
        <v>0</v>
      </c>
      <c r="L69" s="46">
        <f t="shared" si="19"/>
        <v>463809.0898250307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603276.5877675375</v>
      </c>
      <c r="J70" s="17">
        <v>0</v>
      </c>
      <c r="K70" s="17">
        <v>0</v>
      </c>
      <c r="L70" s="46">
        <f t="shared" si="19"/>
        <v>603276.5877675375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746123.7493329541</v>
      </c>
      <c r="K71" s="17">
        <v>0</v>
      </c>
      <c r="L71" s="46">
        <f t="shared" si="19"/>
        <v>746123.7493329541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535524.66</v>
      </c>
      <c r="L72" s="46">
        <f t="shared" si="19"/>
        <v>535524.66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389069.02</v>
      </c>
      <c r="L73" s="46">
        <f t="shared" si="19"/>
        <v>389069.02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2023-04-04T18:06:30Z</dcterms:modified>
  <cp:category/>
  <cp:version/>
  <cp:contentType/>
  <cp:contentStatus/>
</cp:coreProperties>
</file>