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<sst xmlns="http://schemas.openxmlformats.org/spreadsheetml/2006/main" count="86" uniqueCount="85">
  <si>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</si>
  <si>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</si>
  <si>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</si>
  <si>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</si>
  <si>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</si>
  <si>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</si>
  <si>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</si>
  <si>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</si>
  <si>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</si>
  <si>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</si>
  <si>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</si>
  <si>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</si>
  <si>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</si>
  <si>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</si>
  <si>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</si>
  <si>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</si>
  <si>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</si>
  <si>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</si>
  <si>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</si>
  <si>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</si>
  <si>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</si>
  <si>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</si>
  <si>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</si>
  <si>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</si>
  <si>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</si>
  <si>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</si>
  <si>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</si>
  <si>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</si>
  <si>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</si>
  <si>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</si>
  <si>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</si>
  <si>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</si>
  <si>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</si>
  <si>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</si>
  <si>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</si>
  <si>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</si>
  <si>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</si>
  <si>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</si>
  <si>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</si>
  <si>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</si>
  <si>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</si>
  <si>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</si>
  <si>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</si>
  <si>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</si>
  <si>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</si>
  <si>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</si>
  <si>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</si>
  <si>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</si>
  <si>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</si>
  <si>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</si>
  <si>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</si>
  <si>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</si>
  <si>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</si>
  <si>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</si>
  <si>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</si>
  <si>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</si>
  <si>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</si>
  <si>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</si>
  <si>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</si>
  <si>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</si>
  <si>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</si>
  <si>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</si>
  <si>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</si>
  <si>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</si>
  <si>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</si>
  <si>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</si>
  <si>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</si>
  <si>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</si>
  <si>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</si>
  <si>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</si>
  <si>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</si>
  <si>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</si>
  <si>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</si>
  <si>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</si>
  <si>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</si>
  <si>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</si>
  <si>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</si>
  <si>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</si>
  <si>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</si>
  <si>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</si>
  <si>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</si>
  <si>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</si>
  <si>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</si>
  <si>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</si>
  <si>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28/03/23 - VENCIMENTO 04/04/23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</si>
</sst>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93632</v>
      </c>
      <c r="C7" s="10">
        <f aca="true" t="shared" si="0" ref="C7:K7">C8+C11</f>
        <v>113819</v>
      </c>
      <c r="D7" s="10">
        <f t="shared" si="0"/>
        <v>331672</v>
      </c>
      <c r="E7" s="10">
        <f t="shared" si="0"/>
        <v>255775</v>
      </c>
      <c r="F7" s="10">
        <f t="shared" si="0"/>
        <v>276955</v>
      </c>
      <c r="G7" s="10">
        <f t="shared" si="0"/>
        <v>157689</v>
      </c>
      <c r="H7" s="10">
        <f t="shared" si="0"/>
        <v>87245</v>
      </c>
      <c r="I7" s="10">
        <f t="shared" si="0"/>
        <v>120114</v>
      </c>
      <c r="J7" s="10">
        <f t="shared" si="0"/>
        <v>134389</v>
      </c>
      <c r="K7" s="10">
        <f t="shared" si="0"/>
        <v>226473</v>
      </c>
      <c r="L7" s="10">
        <f aca="true" t="shared" si="1" ref="L7:L13">SUM(B7:K7)</f>
        <v>1797763</v>
      </c>
      <c r="M7" s="11"/>
    </row>
    <row r="8" spans="1:13" ht="17.25" customHeight="1">
      <c r="A8" s="12" t="s">
        <v>82</v>
      </c>
      <c r="B8" s="13">
        <f>B9+B10</f>
        <v>5587</v>
      </c>
      <c r="C8" s="13">
        <f aca="true" t="shared" si="2" ref="C8:K8">C9+C10</f>
        <v>5861</v>
      </c>
      <c r="D8" s="13">
        <f t="shared" si="2"/>
        <v>18012</v>
      </c>
      <c r="E8" s="13">
        <f t="shared" si="2"/>
        <v>12386</v>
      </c>
      <c r="F8" s="13">
        <f t="shared" si="2"/>
        <v>11522</v>
      </c>
      <c r="G8" s="13">
        <f t="shared" si="2"/>
        <v>9496</v>
      </c>
      <c r="H8" s="13">
        <f t="shared" si="2"/>
        <v>4578</v>
      </c>
      <c r="I8" s="13">
        <f t="shared" si="2"/>
        <v>4997</v>
      </c>
      <c r="J8" s="13">
        <f t="shared" si="2"/>
        <v>7952</v>
      </c>
      <c r="K8" s="13">
        <f t="shared" si="2"/>
        <v>11288</v>
      </c>
      <c r="L8" s="13">
        <f t="shared" si="1"/>
        <v>91679</v>
      </c>
      <c r="M8"/>
    </row>
    <row r="9" spans="1:13" ht="17.25" customHeight="1">
      <c r="A9" s="14" t="s">
        <v>18</v>
      </c>
      <c r="B9" s="15">
        <v>5580</v>
      </c>
      <c r="C9" s="15">
        <v>5861</v>
      </c>
      <c r="D9" s="15">
        <v>18012</v>
      </c>
      <c r="E9" s="15">
        <v>12386</v>
      </c>
      <c r="F9" s="15">
        <v>11522</v>
      </c>
      <c r="G9" s="15">
        <v>9496</v>
      </c>
      <c r="H9" s="15">
        <v>4517</v>
      </c>
      <c r="I9" s="15">
        <v>4997</v>
      </c>
      <c r="J9" s="15">
        <v>7952</v>
      </c>
      <c r="K9" s="15">
        <v>11288</v>
      </c>
      <c r="L9" s="13">
        <f t="shared" si="1"/>
        <v>91611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61</v>
      </c>
      <c r="I10" s="15">
        <v>0</v>
      </c>
      <c r="J10" s="15">
        <v>0</v>
      </c>
      <c r="K10" s="15">
        <v>0</v>
      </c>
      <c r="L10" s="13">
        <f t="shared" si="1"/>
        <v>68</v>
      </c>
      <c r="M10"/>
    </row>
    <row r="11" spans="1:13" ht="17.25" customHeight="1">
      <c r="A11" s="12" t="s">
        <v>71</v>
      </c>
      <c r="B11" s="15">
        <v>88045</v>
      </c>
      <c r="C11" s="15">
        <v>107958</v>
      </c>
      <c r="D11" s="15">
        <v>313660</v>
      </c>
      <c r="E11" s="15">
        <v>243389</v>
      </c>
      <c r="F11" s="15">
        <v>265433</v>
      </c>
      <c r="G11" s="15">
        <v>148193</v>
      </c>
      <c r="H11" s="15">
        <v>82667</v>
      </c>
      <c r="I11" s="15">
        <v>115117</v>
      </c>
      <c r="J11" s="15">
        <v>126437</v>
      </c>
      <c r="K11" s="15">
        <v>215185</v>
      </c>
      <c r="L11" s="13">
        <f t="shared" si="1"/>
        <v>1706084</v>
      </c>
      <c r="M11" s="60"/>
    </row>
    <row r="12" spans="1:13" ht="17.25" customHeight="1">
      <c r="A12" s="14" t="s">
        <v>83</v>
      </c>
      <c r="B12" s="15">
        <v>9441</v>
      </c>
      <c r="C12" s="15">
        <v>7439</v>
      </c>
      <c r="D12" s="15">
        <v>25836</v>
      </c>
      <c r="E12" s="15">
        <v>22562</v>
      </c>
      <c r="F12" s="15">
        <v>20940</v>
      </c>
      <c r="G12" s="15">
        <v>12874</v>
      </c>
      <c r="H12" s="15">
        <v>7218</v>
      </c>
      <c r="I12" s="15">
        <v>6407</v>
      </c>
      <c r="J12" s="15">
        <v>8337</v>
      </c>
      <c r="K12" s="15">
        <v>13227</v>
      </c>
      <c r="L12" s="13">
        <f t="shared" si="1"/>
        <v>134281</v>
      </c>
      <c r="M12" s="60"/>
    </row>
    <row r="13" spans="1:13" ht="17.25" customHeight="1">
      <c r="A13" s="14" t="s">
        <v>72</v>
      </c>
      <c r="B13" s="15">
        <f>+B11-B12</f>
        <v>78604</v>
      </c>
      <c r="C13" s="15">
        <f aca="true" t="shared" si="3" ref="C13:K13">+C11-C12</f>
        <v>100519</v>
      </c>
      <c r="D13" s="15">
        <f t="shared" si="3"/>
        <v>287824</v>
      </c>
      <c r="E13" s="15">
        <f t="shared" si="3"/>
        <v>220827</v>
      </c>
      <c r="F13" s="15">
        <f t="shared" si="3"/>
        <v>244493</v>
      </c>
      <c r="G13" s="15">
        <f t="shared" si="3"/>
        <v>135319</v>
      </c>
      <c r="H13" s="15">
        <f t="shared" si="3"/>
        <v>75449</v>
      </c>
      <c r="I13" s="15">
        <f t="shared" si="3"/>
        <v>108710</v>
      </c>
      <c r="J13" s="15">
        <f t="shared" si="3"/>
        <v>118100</v>
      </c>
      <c r="K13" s="15">
        <f t="shared" si="3"/>
        <v>201958</v>
      </c>
      <c r="L13" s="13">
        <f t="shared" si="1"/>
        <v>1571803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1.211120422455639</v>
      </c>
      <c r="C18" s="22">
        <v>1.146431914007865</v>
      </c>
      <c r="D18" s="22">
        <v>1.028544042857162</v>
      </c>
      <c r="E18" s="22">
        <v>1.098254088992775</v>
      </c>
      <c r="F18" s="22">
        <v>1.188207951521787</v>
      </c>
      <c r="G18" s="22">
        <v>1.141872702615793</v>
      </c>
      <c r="H18" s="22">
        <v>1.015523549316563</v>
      </c>
      <c r="I18" s="22">
        <v>1.178432774613658</v>
      </c>
      <c r="J18" s="22">
        <v>1.195284574250901</v>
      </c>
      <c r="K18" s="22">
        <v>1.083212313938072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823341.2200000002</v>
      </c>
      <c r="C20" s="25">
        <f aca="true" t="shared" si="4" ref="C20:K20">SUM(C21:C28)</f>
        <v>552016.7000000001</v>
      </c>
      <c r="D20" s="25">
        <f t="shared" si="4"/>
        <v>1721953.6900000004</v>
      </c>
      <c r="E20" s="25">
        <f t="shared" si="4"/>
        <v>1432020.6300000004</v>
      </c>
      <c r="F20" s="25">
        <f t="shared" si="4"/>
        <v>1501765.17</v>
      </c>
      <c r="G20" s="25">
        <f t="shared" si="4"/>
        <v>900578.2200000001</v>
      </c>
      <c r="H20" s="25">
        <f t="shared" si="4"/>
        <v>490972.64999999997</v>
      </c>
      <c r="I20" s="25">
        <f t="shared" si="4"/>
        <v>638382.1400000001</v>
      </c>
      <c r="J20" s="25">
        <f t="shared" si="4"/>
        <v>785330.61</v>
      </c>
      <c r="K20" s="25">
        <f t="shared" si="4"/>
        <v>979066.26</v>
      </c>
      <c r="L20" s="25">
        <f>SUM(B20:K20)</f>
        <v>9825427.290000001</v>
      </c>
      <c r="M20"/>
    </row>
    <row r="21" spans="1:13" ht="17.25" customHeight="1">
      <c r="A21" s="26" t="s">
        <v>22</v>
      </c>
      <c r="B21" s="56">
        <f>ROUND((B15+B16)*B7,2)</f>
        <v>675021.18</v>
      </c>
      <c r="C21" s="56">
        <f aca="true" t="shared" si="5" ref="C21:K21">ROUND((C15+C16)*C7,2)</f>
        <v>467067.65</v>
      </c>
      <c r="D21" s="56">
        <f t="shared" si="5"/>
        <v>1619886.05</v>
      </c>
      <c r="E21" s="56">
        <f t="shared" si="5"/>
        <v>1265370.08</v>
      </c>
      <c r="F21" s="56">
        <f t="shared" si="5"/>
        <v>1210625.7</v>
      </c>
      <c r="G21" s="56">
        <f t="shared" si="5"/>
        <v>757916.41</v>
      </c>
      <c r="H21" s="56">
        <f t="shared" si="5"/>
        <v>461909.93</v>
      </c>
      <c r="I21" s="56">
        <f t="shared" si="5"/>
        <v>527252.41</v>
      </c>
      <c r="J21" s="56">
        <f t="shared" si="5"/>
        <v>635324</v>
      </c>
      <c r="K21" s="56">
        <f t="shared" si="5"/>
        <v>874299.02</v>
      </c>
      <c r="L21" s="33">
        <f aca="true" t="shared" si="6" ref="L21:L28">SUM(B21:K21)</f>
        <v>8494672.43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142510.76</v>
      </c>
      <c r="C22" s="33">
        <f t="shared" si="7"/>
        <v>68393.61</v>
      </c>
      <c r="D22" s="33">
        <f t="shared" si="7"/>
        <v>46238.1</v>
      </c>
      <c r="E22" s="33">
        <f t="shared" si="7"/>
        <v>124327.78</v>
      </c>
      <c r="F22" s="33">
        <f t="shared" si="7"/>
        <v>227849.38</v>
      </c>
      <c r="G22" s="33">
        <f t="shared" si="7"/>
        <v>107527.65</v>
      </c>
      <c r="H22" s="33">
        <f t="shared" si="7"/>
        <v>7170.48</v>
      </c>
      <c r="I22" s="33">
        <f t="shared" si="7"/>
        <v>94079.11</v>
      </c>
      <c r="J22" s="33">
        <f t="shared" si="7"/>
        <v>124068.98</v>
      </c>
      <c r="K22" s="33">
        <f t="shared" si="7"/>
        <v>72752.44</v>
      </c>
      <c r="L22" s="33">
        <f t="shared" si="6"/>
        <v>1014918.29</v>
      </c>
      <c r="M22"/>
    </row>
    <row r="23" spans="1:13" ht="17.25" customHeight="1">
      <c r="A23" s="27" t="s">
        <v>24</v>
      </c>
      <c r="B23" s="33">
        <v>3007.73</v>
      </c>
      <c r="C23" s="33">
        <v>14070.65</v>
      </c>
      <c r="D23" s="33">
        <v>49950.73</v>
      </c>
      <c r="E23" s="33">
        <v>36926.07</v>
      </c>
      <c r="F23" s="33">
        <v>59494.73</v>
      </c>
      <c r="G23" s="33">
        <v>33944.26</v>
      </c>
      <c r="H23" s="33">
        <v>19497.11</v>
      </c>
      <c r="I23" s="33">
        <v>14444.03</v>
      </c>
      <c r="J23" s="33">
        <v>21413.51</v>
      </c>
      <c r="K23" s="33">
        <v>27177.27</v>
      </c>
      <c r="L23" s="33">
        <f t="shared" si="6"/>
        <v>279926.09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414.23</v>
      </c>
      <c r="D26" s="33">
        <v>1289.58</v>
      </c>
      <c r="E26" s="33">
        <v>1073.35</v>
      </c>
      <c r="F26" s="33">
        <v>1125.45</v>
      </c>
      <c r="G26" s="33">
        <v>674.75</v>
      </c>
      <c r="H26" s="33">
        <v>367.33</v>
      </c>
      <c r="I26" s="33">
        <v>479.36</v>
      </c>
      <c r="J26" s="33">
        <v>588.78</v>
      </c>
      <c r="K26" s="33">
        <v>734.67</v>
      </c>
      <c r="L26" s="33">
        <f t="shared" si="6"/>
        <v>7364.929999999999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440.8</v>
      </c>
      <c r="L27" s="33">
        <f t="shared" si="6"/>
        <v>4155.67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-130234.38</v>
      </c>
      <c r="C31" s="33">
        <f t="shared" si="8"/>
        <v>-28091.77</v>
      </c>
      <c r="D31" s="33">
        <f t="shared" si="8"/>
        <v>-86423.67</v>
      </c>
      <c r="E31" s="33">
        <f t="shared" si="8"/>
        <v>1071614.4700000002</v>
      </c>
      <c r="F31" s="33">
        <f t="shared" si="8"/>
        <v>-56955.020000000004</v>
      </c>
      <c r="G31" s="33">
        <f t="shared" si="8"/>
        <v>-45534.43</v>
      </c>
      <c r="H31" s="33">
        <f t="shared" si="8"/>
        <v>-28229.34</v>
      </c>
      <c r="I31" s="33">
        <f t="shared" si="8"/>
        <v>436853.07</v>
      </c>
      <c r="J31" s="33">
        <f t="shared" si="8"/>
        <v>-38262.770000000004</v>
      </c>
      <c r="K31" s="33">
        <f t="shared" si="8"/>
        <v>-53752.42</v>
      </c>
      <c r="L31" s="33">
        <f aca="true" t="shared" si="9" ref="L31:L38">SUM(B31:K31)</f>
        <v>1040983.7400000001</v>
      </c>
      <c r="M31"/>
    </row>
    <row r="32" spans="1:13" ht="18.75" customHeight="1">
      <c r="A32" s="27" t="s">
        <v>28</v>
      </c>
      <c r="B32" s="33">
        <f>B33+B34+B35+B36</f>
        <v>-24552</v>
      </c>
      <c r="C32" s="33">
        <f aca="true" t="shared" si="10" ref="C32:K32">C33+C34+C35+C36</f>
        <v>-25788.4</v>
      </c>
      <c r="D32" s="33">
        <f t="shared" si="10"/>
        <v>-79252.8</v>
      </c>
      <c r="E32" s="33">
        <f t="shared" si="10"/>
        <v>-54498.4</v>
      </c>
      <c r="F32" s="33">
        <f t="shared" si="10"/>
        <v>-50696.8</v>
      </c>
      <c r="G32" s="33">
        <f t="shared" si="10"/>
        <v>-41782.4</v>
      </c>
      <c r="H32" s="33">
        <f t="shared" si="10"/>
        <v>-19874.8</v>
      </c>
      <c r="I32" s="33">
        <f t="shared" si="10"/>
        <v>-46481.39</v>
      </c>
      <c r="J32" s="33">
        <f t="shared" si="10"/>
        <v>-34988.8</v>
      </c>
      <c r="K32" s="33">
        <f t="shared" si="10"/>
        <v>-49667.2</v>
      </c>
      <c r="L32" s="33">
        <f t="shared" si="9"/>
        <v>-427582.99000000005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-24552</v>
      </c>
      <c r="C33" s="33">
        <f t="shared" si="11"/>
        <v>-25788.4</v>
      </c>
      <c r="D33" s="33">
        <f t="shared" si="11"/>
        <v>-79252.8</v>
      </c>
      <c r="E33" s="33">
        <f t="shared" si="11"/>
        <v>-54498.4</v>
      </c>
      <c r="F33" s="33">
        <f t="shared" si="11"/>
        <v>-50696.8</v>
      </c>
      <c r="G33" s="33">
        <f t="shared" si="11"/>
        <v>-41782.4</v>
      </c>
      <c r="H33" s="33">
        <f t="shared" si="11"/>
        <v>-19874.8</v>
      </c>
      <c r="I33" s="33">
        <f t="shared" si="11"/>
        <v>-21986.8</v>
      </c>
      <c r="J33" s="33">
        <f t="shared" si="11"/>
        <v>-34988.8</v>
      </c>
      <c r="K33" s="33">
        <f t="shared" si="11"/>
        <v>-49667.2</v>
      </c>
      <c r="L33" s="33">
        <f t="shared" si="9"/>
        <v>-403088.4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-24494.59</v>
      </c>
      <c r="J36" s="17">
        <v>0</v>
      </c>
      <c r="K36" s="17">
        <v>0</v>
      </c>
      <c r="L36" s="33">
        <f t="shared" si="9"/>
        <v>-24494.59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-2303.37</v>
      </c>
      <c r="D37" s="38">
        <f t="shared" si="12"/>
        <v>-7170.87</v>
      </c>
      <c r="E37" s="38">
        <f t="shared" si="12"/>
        <v>1126112.87</v>
      </c>
      <c r="F37" s="38">
        <f t="shared" si="12"/>
        <v>-6258.22</v>
      </c>
      <c r="G37" s="38">
        <f t="shared" si="12"/>
        <v>-3752.03</v>
      </c>
      <c r="H37" s="38">
        <f t="shared" si="12"/>
        <v>-8354.54</v>
      </c>
      <c r="I37" s="38">
        <f t="shared" si="12"/>
        <v>483334.46</v>
      </c>
      <c r="J37" s="38">
        <f t="shared" si="12"/>
        <v>-3273.97</v>
      </c>
      <c r="K37" s="38">
        <f t="shared" si="12"/>
        <v>-4085.22</v>
      </c>
      <c r="L37" s="33">
        <f t="shared" si="9"/>
        <v>1468566.7300000002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-3433.33</v>
      </c>
      <c r="C48" s="17">
        <v>-2303.37</v>
      </c>
      <c r="D48" s="17">
        <v>-7170.87</v>
      </c>
      <c r="E48" s="17">
        <v>-5968.48</v>
      </c>
      <c r="F48" s="17">
        <v>-6258.22</v>
      </c>
      <c r="G48" s="17">
        <v>-3752.03</v>
      </c>
      <c r="H48" s="17">
        <v>-2042.61</v>
      </c>
      <c r="I48" s="17">
        <v>-2665.54</v>
      </c>
      <c r="J48" s="17">
        <v>-3273.97</v>
      </c>
      <c r="K48" s="17">
        <v>-4085.22</v>
      </c>
      <c r="L48" s="30">
        <f t="shared" si="13"/>
        <v>-40953.64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693106.8400000002</v>
      </c>
      <c r="C55" s="41">
        <f t="shared" si="16"/>
        <v>523924.93000000005</v>
      </c>
      <c r="D55" s="41">
        <f t="shared" si="16"/>
        <v>1635530.0200000005</v>
      </c>
      <c r="E55" s="41">
        <f t="shared" si="16"/>
        <v>2503635.1000000006</v>
      </c>
      <c r="F55" s="41">
        <f t="shared" si="16"/>
        <v>1444810.15</v>
      </c>
      <c r="G55" s="41">
        <f t="shared" si="16"/>
        <v>855043.79</v>
      </c>
      <c r="H55" s="41">
        <f t="shared" si="16"/>
        <v>462743.30999999994</v>
      </c>
      <c r="I55" s="41">
        <f t="shared" si="16"/>
        <v>1075235.2100000002</v>
      </c>
      <c r="J55" s="41">
        <f t="shared" si="16"/>
        <v>747067.84</v>
      </c>
      <c r="K55" s="41">
        <f t="shared" si="16"/>
        <v>925313.84</v>
      </c>
      <c r="L55" s="42">
        <f t="shared" si="14"/>
        <v>10866411.030000001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693106.84</v>
      </c>
      <c r="C61" s="41">
        <f aca="true" t="shared" si="18" ref="C61:J61">SUM(C62:C73)</f>
        <v>523924.93</v>
      </c>
      <c r="D61" s="41">
        <f t="shared" si="18"/>
        <v>1635530.016742323</v>
      </c>
      <c r="E61" s="41">
        <f t="shared" si="18"/>
        <v>2503635.1043317206</v>
      </c>
      <c r="F61" s="41">
        <f t="shared" si="18"/>
        <v>1444810.1530302528</v>
      </c>
      <c r="G61" s="41">
        <f t="shared" si="18"/>
        <v>855043.78943159</v>
      </c>
      <c r="H61" s="41">
        <f t="shared" si="18"/>
        <v>462743.31157051463</v>
      </c>
      <c r="I61" s="41">
        <f>SUM(I62:I78)</f>
        <v>1075235.2104308368</v>
      </c>
      <c r="J61" s="41">
        <f t="shared" si="18"/>
        <v>747067.8368190409</v>
      </c>
      <c r="K61" s="41">
        <f>SUM(K62:K75)</f>
        <v>925313.8400000001</v>
      </c>
      <c r="L61" s="46">
        <f>SUM(B61:K61)</f>
        <v>10866411.032356279</v>
      </c>
      <c r="M61" s="40"/>
    </row>
    <row r="62" spans="1:13" ht="18.75" customHeight="1">
      <c r="A62" s="47" t="s">
        <v>46</v>
      </c>
      <c r="B62" s="48">
        <v>693106.84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693106.84</v>
      </c>
      <c r="M62"/>
    </row>
    <row r="63" spans="1:13" ht="18.75" customHeight="1">
      <c r="A63" s="47" t="s">
        <v>55</v>
      </c>
      <c r="B63" s="17">
        <v>0</v>
      </c>
      <c r="C63" s="48">
        <v>457858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457858</v>
      </c>
      <c r="M63"/>
    </row>
    <row r="64" spans="1:13" ht="18.75" customHeight="1">
      <c r="A64" s="47" t="s">
        <v>56</v>
      </c>
      <c r="B64" s="17">
        <v>0</v>
      </c>
      <c r="C64" s="48">
        <v>66066.93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66066.93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1635530.016742323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1635530.016742323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2503635.1043317206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2503635.1043317206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1444810.1530302528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1444810.1530302528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855043.78943159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855043.78943159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462743.31157051463</v>
      </c>
      <c r="I69" s="17">
        <v>0</v>
      </c>
      <c r="J69" s="17">
        <v>0</v>
      </c>
      <c r="K69" s="17">
        <v>0</v>
      </c>
      <c r="L69" s="46">
        <f t="shared" si="19"/>
        <v>462743.31157051463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1075235.2104308368</v>
      </c>
      <c r="J70" s="17">
        <v>0</v>
      </c>
      <c r="K70" s="17">
        <v>0</v>
      </c>
      <c r="L70" s="46">
        <f t="shared" si="19"/>
        <v>1075235.2104308368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747067.8368190409</v>
      </c>
      <c r="K71" s="17">
        <v>0</v>
      </c>
      <c r="L71" s="46">
        <f t="shared" si="19"/>
        <v>747067.8368190409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540290.75</v>
      </c>
      <c r="L72" s="46">
        <f t="shared" si="19"/>
        <v>540290.75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385023.09</v>
      </c>
      <c r="L73" s="46">
        <f t="shared" si="19"/>
        <v>385023.09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2023-04-03T19:06:07Z</dcterms:modified>
  <cp:category/>
  <cp:version/>
  <cp:contentType/>
  <cp:contentStatus/>
</cp:coreProperties>
</file>