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<sst xmlns="http://schemas.openxmlformats.org/spreadsheetml/2006/main" count="86" uniqueCount="85">
  <si>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</si>
  <si>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</si>
  <si>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</si>
  <si>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</si>
  <si>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</si>
  <si>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</si>
  <si>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</si>
  <si>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</si>
  <si>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</si>
  <si>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</si>
  <si>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</si>
  <si>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</si>
  <si>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</si>
  <si>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</si>
  <si>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</si>
  <si>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</si>
  <si>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</si>
  <si>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</si>
  <si>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</si>
  <si>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</si>
  <si>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</si>
  <si>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</si>
  <si>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</si>
  <si>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</si>
  <si>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</si>
  <si>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</si>
  <si>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</si>
  <si>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</si>
  <si>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</si>
  <si>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</si>
  <si>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</si>
  <si>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</si>
  <si>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</si>
  <si>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</si>
  <si>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</si>
  <si>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</si>
  <si>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</si>
  <si>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</si>
  <si>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</si>
  <si>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</si>
  <si>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</si>
  <si>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</si>
  <si>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</si>
  <si>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</si>
  <si>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</si>
  <si>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</si>
  <si>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</si>
  <si>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</si>
  <si>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</si>
  <si>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</si>
  <si>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</si>
  <si>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</si>
  <si>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</si>
  <si>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</si>
  <si>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</si>
  <si>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</si>
  <si>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</si>
  <si>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</si>
  <si>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</si>
  <si>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</si>
  <si>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</si>
  <si>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</si>
  <si>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</si>
  <si>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</si>
  <si>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</si>
  <si>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</si>
  <si>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</si>
  <si>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</si>
  <si>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</si>
  <si>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</si>
  <si>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</si>
  <si>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</si>
  <si>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</si>
  <si>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</si>
  <si>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</si>
  <si>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</si>
  <si>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</si>
  <si>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</si>
  <si>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</si>
  <si>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</si>
  <si>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</si>
  <si>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</si>
  <si>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</si>
  <si>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</si>
  <si>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27/03/23 - VENCIMENTO 03/04/23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</si>
</sst>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89848</v>
      </c>
      <c r="C7" s="10">
        <f aca="true" t="shared" si="0" ref="C7:K7">C8+C11</f>
        <v>107732</v>
      </c>
      <c r="D7" s="10">
        <f t="shared" si="0"/>
        <v>314047</v>
      </c>
      <c r="E7" s="10">
        <f t="shared" si="0"/>
        <v>257293</v>
      </c>
      <c r="F7" s="10">
        <f t="shared" si="0"/>
        <v>265627</v>
      </c>
      <c r="G7" s="10">
        <f t="shared" si="0"/>
        <v>149002</v>
      </c>
      <c r="H7" s="10">
        <f t="shared" si="0"/>
        <v>83037</v>
      </c>
      <c r="I7" s="10">
        <f t="shared" si="0"/>
        <v>114355</v>
      </c>
      <c r="J7" s="10">
        <f t="shared" si="0"/>
        <v>127220</v>
      </c>
      <c r="K7" s="10">
        <f t="shared" si="0"/>
        <v>215834</v>
      </c>
      <c r="L7" s="10">
        <f aca="true" t="shared" si="1" ref="L7:L13">SUM(B7:K7)</f>
        <v>1723995</v>
      </c>
      <c r="M7" s="11"/>
    </row>
    <row r="8" spans="1:13" ht="17.25" customHeight="1">
      <c r="A8" s="12" t="s">
        <v>82</v>
      </c>
      <c r="B8" s="13">
        <f>B9+B10</f>
        <v>5426</v>
      </c>
      <c r="C8" s="13">
        <f aca="true" t="shared" si="2" ref="C8:K8">C9+C10</f>
        <v>5896</v>
      </c>
      <c r="D8" s="13">
        <f t="shared" si="2"/>
        <v>18356</v>
      </c>
      <c r="E8" s="13">
        <f t="shared" si="2"/>
        <v>13047</v>
      </c>
      <c r="F8" s="13">
        <f t="shared" si="2"/>
        <v>12023</v>
      </c>
      <c r="G8" s="13">
        <f t="shared" si="2"/>
        <v>9311</v>
      </c>
      <c r="H8" s="13">
        <f t="shared" si="2"/>
        <v>4576</v>
      </c>
      <c r="I8" s="13">
        <f t="shared" si="2"/>
        <v>4903</v>
      </c>
      <c r="J8" s="13">
        <f t="shared" si="2"/>
        <v>7844</v>
      </c>
      <c r="K8" s="13">
        <f t="shared" si="2"/>
        <v>11526</v>
      </c>
      <c r="L8" s="13">
        <f t="shared" si="1"/>
        <v>92908</v>
      </c>
      <c r="M8"/>
    </row>
    <row r="9" spans="1:13" ht="17.25" customHeight="1">
      <c r="A9" s="14" t="s">
        <v>18</v>
      </c>
      <c r="B9" s="15">
        <v>5423</v>
      </c>
      <c r="C9" s="15">
        <v>5896</v>
      </c>
      <c r="D9" s="15">
        <v>18356</v>
      </c>
      <c r="E9" s="15">
        <v>13047</v>
      </c>
      <c r="F9" s="15">
        <v>12023</v>
      </c>
      <c r="G9" s="15">
        <v>9311</v>
      </c>
      <c r="H9" s="15">
        <v>4531</v>
      </c>
      <c r="I9" s="15">
        <v>4903</v>
      </c>
      <c r="J9" s="15">
        <v>7844</v>
      </c>
      <c r="K9" s="15">
        <v>11526</v>
      </c>
      <c r="L9" s="13">
        <f t="shared" si="1"/>
        <v>92860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45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71</v>
      </c>
      <c r="B11" s="15">
        <v>84422</v>
      </c>
      <c r="C11" s="15">
        <v>101836</v>
      </c>
      <c r="D11" s="15">
        <v>295691</v>
      </c>
      <c r="E11" s="15">
        <v>244246</v>
      </c>
      <c r="F11" s="15">
        <v>253604</v>
      </c>
      <c r="G11" s="15">
        <v>139691</v>
      </c>
      <c r="H11" s="15">
        <v>78461</v>
      </c>
      <c r="I11" s="15">
        <v>109452</v>
      </c>
      <c r="J11" s="15">
        <v>119376</v>
      </c>
      <c r="K11" s="15">
        <v>204308</v>
      </c>
      <c r="L11" s="13">
        <f t="shared" si="1"/>
        <v>1631087</v>
      </c>
      <c r="M11" s="60"/>
    </row>
    <row r="12" spans="1:13" ht="17.25" customHeight="1">
      <c r="A12" s="14" t="s">
        <v>83</v>
      </c>
      <c r="B12" s="15">
        <v>8901</v>
      </c>
      <c r="C12" s="15">
        <v>6634</v>
      </c>
      <c r="D12" s="15">
        <v>23946</v>
      </c>
      <c r="E12" s="15">
        <v>22053</v>
      </c>
      <c r="F12" s="15">
        <v>19290</v>
      </c>
      <c r="G12" s="15">
        <v>11616</v>
      </c>
      <c r="H12" s="15">
        <v>6495</v>
      </c>
      <c r="I12" s="15">
        <v>6068</v>
      </c>
      <c r="J12" s="15">
        <v>7707</v>
      </c>
      <c r="K12" s="15">
        <v>12118</v>
      </c>
      <c r="L12" s="13">
        <f t="shared" si="1"/>
        <v>124828</v>
      </c>
      <c r="M12" s="60"/>
    </row>
    <row r="13" spans="1:13" ht="17.25" customHeight="1">
      <c r="A13" s="14" t="s">
        <v>72</v>
      </c>
      <c r="B13" s="15">
        <f>+B11-B12</f>
        <v>75521</v>
      </c>
      <c r="C13" s="15">
        <f aca="true" t="shared" si="3" ref="C13:K13">+C11-C12</f>
        <v>95202</v>
      </c>
      <c r="D13" s="15">
        <f t="shared" si="3"/>
        <v>271745</v>
      </c>
      <c r="E13" s="15">
        <f t="shared" si="3"/>
        <v>222193</v>
      </c>
      <c r="F13" s="15">
        <f t="shared" si="3"/>
        <v>234314</v>
      </c>
      <c r="G13" s="15">
        <f t="shared" si="3"/>
        <v>128075</v>
      </c>
      <c r="H13" s="15">
        <f t="shared" si="3"/>
        <v>71966</v>
      </c>
      <c r="I13" s="15">
        <f t="shared" si="3"/>
        <v>103384</v>
      </c>
      <c r="J13" s="15">
        <f t="shared" si="3"/>
        <v>111669</v>
      </c>
      <c r="K13" s="15">
        <f t="shared" si="3"/>
        <v>192190</v>
      </c>
      <c r="L13" s="13">
        <f t="shared" si="1"/>
        <v>1506259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1.253872372484045</v>
      </c>
      <c r="C18" s="22">
        <v>1.203255155856263</v>
      </c>
      <c r="D18" s="22">
        <v>1.074631094679745</v>
      </c>
      <c r="E18" s="22">
        <v>1.095688581852211</v>
      </c>
      <c r="F18" s="22">
        <v>1.230609285595599</v>
      </c>
      <c r="G18" s="22">
        <v>1.195809138492187</v>
      </c>
      <c r="H18" s="22">
        <v>1.061641813431487</v>
      </c>
      <c r="I18" s="22">
        <v>1.229070760266926</v>
      </c>
      <c r="J18" s="22">
        <v>1.258548216218612</v>
      </c>
      <c r="K18" s="22">
        <v>1.132634073627601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817858.68</v>
      </c>
      <c r="C20" s="25">
        <f aca="true" t="shared" si="4" ref="C20:K20">SUM(C21:C28)</f>
        <v>548700.47</v>
      </c>
      <c r="D20" s="25">
        <f t="shared" si="4"/>
        <v>1703886.2800000005</v>
      </c>
      <c r="E20" s="25">
        <f t="shared" si="4"/>
        <v>1436683.9500000002</v>
      </c>
      <c r="F20" s="25">
        <f t="shared" si="4"/>
        <v>1491994.27</v>
      </c>
      <c r="G20" s="25">
        <f t="shared" si="4"/>
        <v>891351</v>
      </c>
      <c r="H20" s="25">
        <f t="shared" si="4"/>
        <v>488669.27999999997</v>
      </c>
      <c r="I20" s="25">
        <f t="shared" si="4"/>
        <v>633944.2300000001</v>
      </c>
      <c r="J20" s="25">
        <f t="shared" si="4"/>
        <v>782709.2000000001</v>
      </c>
      <c r="K20" s="25">
        <f t="shared" si="4"/>
        <v>976425.2</v>
      </c>
      <c r="L20" s="25">
        <f>SUM(B20:K20)</f>
        <v>9772222.56</v>
      </c>
      <c r="M20"/>
    </row>
    <row r="21" spans="1:13" ht="17.25" customHeight="1">
      <c r="A21" s="26" t="s">
        <v>22</v>
      </c>
      <c r="B21" s="56">
        <f>ROUND((B15+B16)*B7,2)</f>
        <v>647741.19</v>
      </c>
      <c r="C21" s="56">
        <f aca="true" t="shared" si="5" ref="C21:K21">ROUND((C15+C16)*C7,2)</f>
        <v>442089.04</v>
      </c>
      <c r="D21" s="56">
        <f t="shared" si="5"/>
        <v>1533805.55</v>
      </c>
      <c r="E21" s="56">
        <f t="shared" si="5"/>
        <v>1272879.93</v>
      </c>
      <c r="F21" s="56">
        <f t="shared" si="5"/>
        <v>1161108.74</v>
      </c>
      <c r="G21" s="56">
        <f t="shared" si="5"/>
        <v>716163.21</v>
      </c>
      <c r="H21" s="56">
        <f t="shared" si="5"/>
        <v>439631.09</v>
      </c>
      <c r="I21" s="56">
        <f t="shared" si="5"/>
        <v>501972.71</v>
      </c>
      <c r="J21" s="56">
        <f t="shared" si="5"/>
        <v>601432.55</v>
      </c>
      <c r="K21" s="56">
        <f t="shared" si="5"/>
        <v>833227.16</v>
      </c>
      <c r="L21" s="33">
        <f aca="true" t="shared" si="6" ref="L21:L28">SUM(B21:K21)</f>
        <v>8150051.17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164443.59</v>
      </c>
      <c r="C22" s="33">
        <f t="shared" si="7"/>
        <v>89856.88</v>
      </c>
      <c r="D22" s="33">
        <f t="shared" si="7"/>
        <v>114469.59</v>
      </c>
      <c r="E22" s="33">
        <f t="shared" si="7"/>
        <v>121800.08</v>
      </c>
      <c r="F22" s="33">
        <f t="shared" si="7"/>
        <v>267762.46</v>
      </c>
      <c r="G22" s="33">
        <f t="shared" si="7"/>
        <v>140231.3</v>
      </c>
      <c r="H22" s="33">
        <f t="shared" si="7"/>
        <v>27099.66</v>
      </c>
      <c r="I22" s="33">
        <f t="shared" si="7"/>
        <v>114987.27</v>
      </c>
      <c r="J22" s="33">
        <f t="shared" si="7"/>
        <v>155499.31</v>
      </c>
      <c r="K22" s="33">
        <f t="shared" si="7"/>
        <v>110514.31</v>
      </c>
      <c r="L22" s="33">
        <f t="shared" si="6"/>
        <v>1306664.4500000002</v>
      </c>
      <c r="M22"/>
    </row>
    <row r="23" spans="1:13" ht="17.25" customHeight="1">
      <c r="A23" s="27" t="s">
        <v>24</v>
      </c>
      <c r="B23" s="33">
        <v>2872.35</v>
      </c>
      <c r="C23" s="33">
        <v>14269.76</v>
      </c>
      <c r="D23" s="33">
        <v>49732.33</v>
      </c>
      <c r="E23" s="33">
        <v>36594.22</v>
      </c>
      <c r="F23" s="33">
        <v>59325.1</v>
      </c>
      <c r="G23" s="33">
        <v>33766.59</v>
      </c>
      <c r="H23" s="33">
        <v>19540.79</v>
      </c>
      <c r="I23" s="33">
        <v>14377.66</v>
      </c>
      <c r="J23" s="33">
        <v>21250.62</v>
      </c>
      <c r="K23" s="33">
        <v>27840.99</v>
      </c>
      <c r="L23" s="33">
        <f t="shared" si="6"/>
        <v>279570.41000000003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414.23</v>
      </c>
      <c r="D26" s="33">
        <v>1289.58</v>
      </c>
      <c r="E26" s="33">
        <v>1086.37</v>
      </c>
      <c r="F26" s="33">
        <v>1128.06</v>
      </c>
      <c r="G26" s="33">
        <v>674.75</v>
      </c>
      <c r="H26" s="33">
        <v>369.94</v>
      </c>
      <c r="I26" s="33">
        <v>479.36</v>
      </c>
      <c r="J26" s="33">
        <v>591.38</v>
      </c>
      <c r="K26" s="33">
        <v>739.88</v>
      </c>
      <c r="L26" s="33">
        <f t="shared" si="6"/>
        <v>7390.98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440.8</v>
      </c>
      <c r="L27" s="33">
        <f t="shared" si="6"/>
        <v>4155.67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-129543.58</v>
      </c>
      <c r="C31" s="33">
        <f t="shared" si="8"/>
        <v>-28245.77</v>
      </c>
      <c r="D31" s="33">
        <f t="shared" si="8"/>
        <v>-87937.26999999999</v>
      </c>
      <c r="E31" s="33">
        <f t="shared" si="8"/>
        <v>-68966.36999999991</v>
      </c>
      <c r="F31" s="33">
        <f t="shared" si="8"/>
        <v>-59173.899999999994</v>
      </c>
      <c r="G31" s="33">
        <f t="shared" si="8"/>
        <v>-44720.43</v>
      </c>
      <c r="H31" s="33">
        <f t="shared" si="8"/>
        <v>-28305.43</v>
      </c>
      <c r="I31" s="33">
        <f t="shared" si="8"/>
        <v>-32111.600000000002</v>
      </c>
      <c r="J31" s="33">
        <f t="shared" si="8"/>
        <v>-37802.06</v>
      </c>
      <c r="K31" s="33">
        <f t="shared" si="8"/>
        <v>-54828.6</v>
      </c>
      <c r="L31" s="33">
        <f aca="true" t="shared" si="9" ref="L31:L38">SUM(B31:K31)</f>
        <v>-571635.0099999999</v>
      </c>
      <c r="M31"/>
    </row>
    <row r="32" spans="1:13" ht="18.75" customHeight="1">
      <c r="A32" s="27" t="s">
        <v>28</v>
      </c>
      <c r="B32" s="33">
        <f>B33+B34+B35+B36</f>
        <v>-23861.2</v>
      </c>
      <c r="C32" s="33">
        <f aca="true" t="shared" si="10" ref="C32:K32">C33+C34+C35+C36</f>
        <v>-25942.4</v>
      </c>
      <c r="D32" s="33">
        <f t="shared" si="10"/>
        <v>-80766.4</v>
      </c>
      <c r="E32" s="33">
        <f t="shared" si="10"/>
        <v>-57406.8</v>
      </c>
      <c r="F32" s="33">
        <f t="shared" si="10"/>
        <v>-52901.2</v>
      </c>
      <c r="G32" s="33">
        <f t="shared" si="10"/>
        <v>-40968.4</v>
      </c>
      <c r="H32" s="33">
        <f t="shared" si="10"/>
        <v>-19936.4</v>
      </c>
      <c r="I32" s="33">
        <f t="shared" si="10"/>
        <v>-29446.06</v>
      </c>
      <c r="J32" s="33">
        <f t="shared" si="10"/>
        <v>-34513.6</v>
      </c>
      <c r="K32" s="33">
        <f t="shared" si="10"/>
        <v>-50714.4</v>
      </c>
      <c r="L32" s="33">
        <f t="shared" si="9"/>
        <v>-416456.86000000004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-23861.2</v>
      </c>
      <c r="C33" s="33">
        <f t="shared" si="11"/>
        <v>-25942.4</v>
      </c>
      <c r="D33" s="33">
        <f t="shared" si="11"/>
        <v>-80766.4</v>
      </c>
      <c r="E33" s="33">
        <f t="shared" si="11"/>
        <v>-57406.8</v>
      </c>
      <c r="F33" s="33">
        <f t="shared" si="11"/>
        <v>-52901.2</v>
      </c>
      <c r="G33" s="33">
        <f t="shared" si="11"/>
        <v>-40968.4</v>
      </c>
      <c r="H33" s="33">
        <f t="shared" si="11"/>
        <v>-19936.4</v>
      </c>
      <c r="I33" s="33">
        <f t="shared" si="11"/>
        <v>-21573.2</v>
      </c>
      <c r="J33" s="33">
        <f t="shared" si="11"/>
        <v>-34513.6</v>
      </c>
      <c r="K33" s="33">
        <f t="shared" si="11"/>
        <v>-50714.4</v>
      </c>
      <c r="L33" s="33">
        <f t="shared" si="9"/>
        <v>-408584.00000000006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-7872.86</v>
      </c>
      <c r="J36" s="17">
        <v>0</v>
      </c>
      <c r="K36" s="17">
        <v>0</v>
      </c>
      <c r="L36" s="33">
        <f t="shared" si="9"/>
        <v>-7872.86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-2303.37</v>
      </c>
      <c r="D37" s="38">
        <f t="shared" si="12"/>
        <v>-7170.87</v>
      </c>
      <c r="E37" s="38">
        <f t="shared" si="12"/>
        <v>-11559.569999999907</v>
      </c>
      <c r="F37" s="38">
        <f t="shared" si="12"/>
        <v>-6272.7</v>
      </c>
      <c r="G37" s="38">
        <f t="shared" si="12"/>
        <v>-3752.03</v>
      </c>
      <c r="H37" s="38">
        <f t="shared" si="12"/>
        <v>-8369.03</v>
      </c>
      <c r="I37" s="38">
        <f t="shared" si="12"/>
        <v>-2665.54</v>
      </c>
      <c r="J37" s="38">
        <f t="shared" si="12"/>
        <v>-3288.46</v>
      </c>
      <c r="K37" s="38">
        <f t="shared" si="12"/>
        <v>-4114.2</v>
      </c>
      <c r="L37" s="33">
        <f t="shared" si="9"/>
        <v>-155178.1499999999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-3433.33</v>
      </c>
      <c r="C48" s="17">
        <v>-2303.37</v>
      </c>
      <c r="D48" s="17">
        <v>-7170.87</v>
      </c>
      <c r="E48" s="17">
        <v>-6040.92</v>
      </c>
      <c r="F48" s="17">
        <v>-6272.7</v>
      </c>
      <c r="G48" s="17">
        <v>-3752.03</v>
      </c>
      <c r="H48" s="17">
        <v>-2057.1</v>
      </c>
      <c r="I48" s="17">
        <v>-2665.54</v>
      </c>
      <c r="J48" s="17">
        <v>-3288.46</v>
      </c>
      <c r="K48" s="17">
        <v>-4114.2</v>
      </c>
      <c r="L48" s="30">
        <f t="shared" si="13"/>
        <v>-41098.51999999999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688315.1000000001</v>
      </c>
      <c r="C55" s="41">
        <f t="shared" si="16"/>
        <v>520454.69999999995</v>
      </c>
      <c r="D55" s="41">
        <f t="shared" si="16"/>
        <v>1615949.0100000005</v>
      </c>
      <c r="E55" s="41">
        <f t="shared" si="16"/>
        <v>1367717.5800000003</v>
      </c>
      <c r="F55" s="41">
        <f t="shared" si="16"/>
        <v>1432820.37</v>
      </c>
      <c r="G55" s="41">
        <f t="shared" si="16"/>
        <v>846630.57</v>
      </c>
      <c r="H55" s="41">
        <f t="shared" si="16"/>
        <v>460363.85</v>
      </c>
      <c r="I55" s="41">
        <f t="shared" si="16"/>
        <v>601832.6300000001</v>
      </c>
      <c r="J55" s="41">
        <f t="shared" si="16"/>
        <v>744907.1400000001</v>
      </c>
      <c r="K55" s="41">
        <f t="shared" si="16"/>
        <v>921596.6</v>
      </c>
      <c r="L55" s="42">
        <f t="shared" si="14"/>
        <v>9200587.55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688315.1</v>
      </c>
      <c r="C61" s="41">
        <f aca="true" t="shared" si="18" ref="C61:J61">SUM(C62:C73)</f>
        <v>520454.69</v>
      </c>
      <c r="D61" s="41">
        <f t="shared" si="18"/>
        <v>1615949.0071000555</v>
      </c>
      <c r="E61" s="41">
        <f t="shared" si="18"/>
        <v>1367717.5753033832</v>
      </c>
      <c r="F61" s="41">
        <f t="shared" si="18"/>
        <v>1432820.3669192053</v>
      </c>
      <c r="G61" s="41">
        <f t="shared" si="18"/>
        <v>846630.571103878</v>
      </c>
      <c r="H61" s="41">
        <f t="shared" si="18"/>
        <v>460363.8476146186</v>
      </c>
      <c r="I61" s="41">
        <f>SUM(I62:I78)</f>
        <v>601832.6302793543</v>
      </c>
      <c r="J61" s="41">
        <f t="shared" si="18"/>
        <v>744907.142967117</v>
      </c>
      <c r="K61" s="41">
        <f>SUM(K62:K75)</f>
        <v>921596.6</v>
      </c>
      <c r="L61" s="46">
        <f>SUM(B61:K61)</f>
        <v>9200587.531287612</v>
      </c>
      <c r="M61" s="40"/>
    </row>
    <row r="62" spans="1:13" ht="18.75" customHeight="1">
      <c r="A62" s="47" t="s">
        <v>46</v>
      </c>
      <c r="B62" s="48">
        <v>688315.1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688315.1</v>
      </c>
      <c r="M62"/>
    </row>
    <row r="63" spans="1:13" ht="18.75" customHeight="1">
      <c r="A63" s="47" t="s">
        <v>55</v>
      </c>
      <c r="B63" s="17">
        <v>0</v>
      </c>
      <c r="C63" s="48">
        <v>454565.13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454565.13</v>
      </c>
      <c r="M63"/>
    </row>
    <row r="64" spans="1:13" ht="18.75" customHeight="1">
      <c r="A64" s="47" t="s">
        <v>56</v>
      </c>
      <c r="B64" s="17">
        <v>0</v>
      </c>
      <c r="C64" s="48">
        <v>65889.56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65889.56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1615949.0071000555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1615949.0071000555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1367717.5753033832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1367717.5753033832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1432820.3669192053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1432820.3669192053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846630.571103878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846630.571103878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460363.8476146186</v>
      </c>
      <c r="I69" s="17">
        <v>0</v>
      </c>
      <c r="J69" s="17">
        <v>0</v>
      </c>
      <c r="K69" s="17">
        <v>0</v>
      </c>
      <c r="L69" s="46">
        <f t="shared" si="19"/>
        <v>460363.8476146186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601832.6302793543</v>
      </c>
      <c r="J70" s="17">
        <v>0</v>
      </c>
      <c r="K70" s="17">
        <v>0</v>
      </c>
      <c r="L70" s="46">
        <f t="shared" si="19"/>
        <v>601832.6302793543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744907.142967117</v>
      </c>
      <c r="K71" s="17">
        <v>0</v>
      </c>
      <c r="L71" s="46">
        <f t="shared" si="19"/>
        <v>744907.142967117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536737.86</v>
      </c>
      <c r="L72" s="46">
        <f t="shared" si="19"/>
        <v>536737.86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384858.74</v>
      </c>
      <c r="L73" s="46">
        <f t="shared" si="19"/>
        <v>384858.74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2023-03-31T18:16:30Z</dcterms:modified>
  <cp:category/>
  <cp:version/>
  <cp:contentType/>
  <cp:contentStatus/>
</cp:coreProperties>
</file>