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<sst xmlns="http://schemas.openxmlformats.org/spreadsheetml/2006/main" count="86" uniqueCount="85">
  <si>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</si>
  <si>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</si>
  <si>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</si>
  <si>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</si>
  <si>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</si>
  <si>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</si>
  <si>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</si>
  <si>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</si>
  <si>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</si>
  <si>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</si>
  <si>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</si>
  <si>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</si>
  <si>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</si>
  <si>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</si>
  <si>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</si>
  <si>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</si>
  <si>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</si>
  <si>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</si>
  <si>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</si>
  <si>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</si>
  <si>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</si>
  <si>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</si>
  <si>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</si>
  <si>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</si>
  <si>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</si>
  <si>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</si>
  <si>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</si>
  <si>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</si>
  <si>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</si>
  <si>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</si>
  <si>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</si>
  <si>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</si>
  <si>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</si>
  <si>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</si>
  <si>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</si>
  <si>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</si>
  <si>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</si>
  <si>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</si>
  <si>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</si>
  <si>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</si>
  <si>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</si>
  <si>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</si>
  <si>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</si>
  <si>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</si>
  <si>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</si>
  <si>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</si>
  <si>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</si>
  <si>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</si>
  <si>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</si>
  <si>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</si>
  <si>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</si>
  <si>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</si>
  <si>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</si>
  <si>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</si>
  <si>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</si>
  <si>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</si>
  <si>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</si>
  <si>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</si>
  <si>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</si>
  <si>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</si>
  <si>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</si>
  <si>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</si>
  <si>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</si>
  <si>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</si>
  <si>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</si>
  <si>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</si>
  <si>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</si>
  <si>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</si>
  <si>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</si>
  <si>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</si>
  <si>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</si>
  <si>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</si>
  <si>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</si>
  <si>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</si>
  <si>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</si>
  <si>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</si>
  <si>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</si>
  <si>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</si>
  <si>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</si>
  <si>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</si>
  <si>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</si>
  <si>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</si>
  <si>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</si>
  <si>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</si>
  <si>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26/03/23 - VENCIMENTO 31/03/23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</si>
</sst>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21768</v>
      </c>
      <c r="C7" s="10">
        <f aca="true" t="shared" si="0" ref="C7:K7">C8+C11</f>
        <v>29766</v>
      </c>
      <c r="D7" s="10">
        <f t="shared" si="0"/>
        <v>95338</v>
      </c>
      <c r="E7" s="10">
        <f t="shared" si="0"/>
        <v>82059</v>
      </c>
      <c r="F7" s="10">
        <f t="shared" si="0"/>
        <v>93265</v>
      </c>
      <c r="G7" s="10">
        <f t="shared" si="0"/>
        <v>38843</v>
      </c>
      <c r="H7" s="10">
        <f t="shared" si="0"/>
        <v>24446</v>
      </c>
      <c r="I7" s="10">
        <f t="shared" si="0"/>
        <v>39003</v>
      </c>
      <c r="J7" s="10">
        <f t="shared" si="0"/>
        <v>23667</v>
      </c>
      <c r="K7" s="10">
        <f t="shared" si="0"/>
        <v>72306</v>
      </c>
      <c r="L7" s="10">
        <f aca="true" t="shared" si="1" ref="L7:L13">SUM(B7:K7)</f>
        <v>520461</v>
      </c>
      <c r="M7" s="11"/>
    </row>
    <row r="8" spans="1:13" ht="17.25" customHeight="1">
      <c r="A8" s="12" t="s">
        <v>82</v>
      </c>
      <c r="B8" s="13">
        <f>B9+B10</f>
        <v>1919</v>
      </c>
      <c r="C8" s="13">
        <f aca="true" t="shared" si="2" ref="C8:K8">C9+C10</f>
        <v>2099</v>
      </c>
      <c r="D8" s="13">
        <f t="shared" si="2"/>
        <v>7898</v>
      </c>
      <c r="E8" s="13">
        <f t="shared" si="2"/>
        <v>5914</v>
      </c>
      <c r="F8" s="13">
        <f t="shared" si="2"/>
        <v>6501</v>
      </c>
      <c r="G8" s="13">
        <f t="shared" si="2"/>
        <v>3116</v>
      </c>
      <c r="H8" s="13">
        <f t="shared" si="2"/>
        <v>1884</v>
      </c>
      <c r="I8" s="13">
        <f t="shared" si="2"/>
        <v>2400</v>
      </c>
      <c r="J8" s="13">
        <f t="shared" si="2"/>
        <v>1672</v>
      </c>
      <c r="K8" s="13">
        <f t="shared" si="2"/>
        <v>4751</v>
      </c>
      <c r="L8" s="13">
        <f t="shared" si="1"/>
        <v>38154</v>
      </c>
      <c r="M8"/>
    </row>
    <row r="9" spans="1:13" ht="17.25" customHeight="1">
      <c r="A9" s="14" t="s">
        <v>18</v>
      </c>
      <c r="B9" s="15">
        <v>1919</v>
      </c>
      <c r="C9" s="15">
        <v>2099</v>
      </c>
      <c r="D9" s="15">
        <v>7898</v>
      </c>
      <c r="E9" s="15">
        <v>5914</v>
      </c>
      <c r="F9" s="15">
        <v>6501</v>
      </c>
      <c r="G9" s="15">
        <v>3116</v>
      </c>
      <c r="H9" s="15">
        <v>1854</v>
      </c>
      <c r="I9" s="15">
        <v>2400</v>
      </c>
      <c r="J9" s="15">
        <v>1672</v>
      </c>
      <c r="K9" s="15">
        <v>4751</v>
      </c>
      <c r="L9" s="13">
        <f t="shared" si="1"/>
        <v>38124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30</v>
      </c>
      <c r="M10"/>
    </row>
    <row r="11" spans="1:13" ht="17.25" customHeight="1">
      <c r="A11" s="12" t="s">
        <v>71</v>
      </c>
      <c r="B11" s="15">
        <v>19849</v>
      </c>
      <c r="C11" s="15">
        <v>27667</v>
      </c>
      <c r="D11" s="15">
        <v>87440</v>
      </c>
      <c r="E11" s="15">
        <v>76145</v>
      </c>
      <c r="F11" s="15">
        <v>86764</v>
      </c>
      <c r="G11" s="15">
        <v>35727</v>
      </c>
      <c r="H11" s="15">
        <v>22562</v>
      </c>
      <c r="I11" s="15">
        <v>36603</v>
      </c>
      <c r="J11" s="15">
        <v>21995</v>
      </c>
      <c r="K11" s="15">
        <v>67555</v>
      </c>
      <c r="L11" s="13">
        <f t="shared" si="1"/>
        <v>482307</v>
      </c>
      <c r="M11" s="60"/>
    </row>
    <row r="12" spans="1:13" ht="17.25" customHeight="1">
      <c r="A12" s="14" t="s">
        <v>83</v>
      </c>
      <c r="B12" s="15">
        <v>2878</v>
      </c>
      <c r="C12" s="15">
        <v>2649</v>
      </c>
      <c r="D12" s="15">
        <v>8589</v>
      </c>
      <c r="E12" s="15">
        <v>9184</v>
      </c>
      <c r="F12" s="15">
        <v>8853</v>
      </c>
      <c r="G12" s="15">
        <v>3857</v>
      </c>
      <c r="H12" s="15">
        <v>2484</v>
      </c>
      <c r="I12" s="15">
        <v>2220</v>
      </c>
      <c r="J12" s="15">
        <v>1775</v>
      </c>
      <c r="K12" s="15">
        <v>4656</v>
      </c>
      <c r="L12" s="13">
        <f t="shared" si="1"/>
        <v>47145</v>
      </c>
      <c r="M12" s="60"/>
    </row>
    <row r="13" spans="1:13" ht="17.25" customHeight="1">
      <c r="A13" s="14" t="s">
        <v>72</v>
      </c>
      <c r="B13" s="15">
        <f>+B11-B12</f>
        <v>16971</v>
      </c>
      <c r="C13" s="15">
        <f aca="true" t="shared" si="3" ref="C13:K13">+C11-C12</f>
        <v>25018</v>
      </c>
      <c r="D13" s="15">
        <f t="shared" si="3"/>
        <v>78851</v>
      </c>
      <c r="E13" s="15">
        <f t="shared" si="3"/>
        <v>66961</v>
      </c>
      <c r="F13" s="15">
        <f t="shared" si="3"/>
        <v>77911</v>
      </c>
      <c r="G13" s="15">
        <f t="shared" si="3"/>
        <v>31870</v>
      </c>
      <c r="H13" s="15">
        <f t="shared" si="3"/>
        <v>20078</v>
      </c>
      <c r="I13" s="15">
        <f t="shared" si="3"/>
        <v>34383</v>
      </c>
      <c r="J13" s="15">
        <f t="shared" si="3"/>
        <v>20220</v>
      </c>
      <c r="K13" s="15">
        <f t="shared" si="3"/>
        <v>62899</v>
      </c>
      <c r="L13" s="13">
        <f t="shared" si="1"/>
        <v>435162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1.271052088073865</v>
      </c>
      <c r="C18" s="22">
        <v>1.218896329599896</v>
      </c>
      <c r="D18" s="22">
        <v>1.126871351571681</v>
      </c>
      <c r="E18" s="22">
        <v>1.140172754548059</v>
      </c>
      <c r="F18" s="22">
        <v>1.226886365024724</v>
      </c>
      <c r="G18" s="22">
        <v>1.165640307025864</v>
      </c>
      <c r="H18" s="22">
        <v>1.048986421528712</v>
      </c>
      <c r="I18" s="22">
        <v>1.155719086689442</v>
      </c>
      <c r="J18" s="22">
        <v>1.304133528128933</v>
      </c>
      <c r="K18" s="22">
        <v>1.120792104706177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203449.34000000003</v>
      </c>
      <c r="C20" s="25">
        <f aca="true" t="shared" si="4" ref="C20:K20">SUM(C21:C28)</f>
        <v>159484.38</v>
      </c>
      <c r="D20" s="25">
        <f t="shared" si="4"/>
        <v>558519.12</v>
      </c>
      <c r="E20" s="25">
        <f t="shared" si="4"/>
        <v>492773.80999999994</v>
      </c>
      <c r="F20" s="25">
        <f t="shared" si="4"/>
        <v>527486.77</v>
      </c>
      <c r="G20" s="25">
        <f t="shared" si="4"/>
        <v>233883.17</v>
      </c>
      <c r="H20" s="25">
        <f t="shared" si="4"/>
        <v>146400.4</v>
      </c>
      <c r="I20" s="25">
        <f t="shared" si="4"/>
        <v>206705.50000000003</v>
      </c>
      <c r="J20" s="25">
        <f t="shared" si="4"/>
        <v>159038.74</v>
      </c>
      <c r="K20" s="25">
        <f t="shared" si="4"/>
        <v>331850.27</v>
      </c>
      <c r="L20" s="25">
        <f>SUM(B20:K20)</f>
        <v>3019591.4999999995</v>
      </c>
      <c r="M20"/>
    </row>
    <row r="21" spans="1:13" ht="17.25" customHeight="1">
      <c r="A21" s="26" t="s">
        <v>22</v>
      </c>
      <c r="B21" s="56">
        <f>ROUND((B15+B16)*B7,2)</f>
        <v>156932.04</v>
      </c>
      <c r="C21" s="56">
        <f aca="true" t="shared" si="5" ref="C21:K21">ROUND((C15+C16)*C7,2)</f>
        <v>122147.76</v>
      </c>
      <c r="D21" s="56">
        <f t="shared" si="5"/>
        <v>465630.79</v>
      </c>
      <c r="E21" s="56">
        <f t="shared" si="5"/>
        <v>405962.28</v>
      </c>
      <c r="F21" s="56">
        <f t="shared" si="5"/>
        <v>407679.97</v>
      </c>
      <c r="G21" s="56">
        <f t="shared" si="5"/>
        <v>186695</v>
      </c>
      <c r="H21" s="56">
        <f t="shared" si="5"/>
        <v>129426.9</v>
      </c>
      <c r="I21" s="56">
        <f t="shared" si="5"/>
        <v>171207.57</v>
      </c>
      <c r="J21" s="56">
        <f t="shared" si="5"/>
        <v>111885.74</v>
      </c>
      <c r="K21" s="56">
        <f t="shared" si="5"/>
        <v>279137.31</v>
      </c>
      <c r="L21" s="33">
        <f aca="true" t="shared" si="6" ref="L21:L28">SUM(B21:K21)</f>
        <v>2436705.3600000003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42536.76</v>
      </c>
      <c r="C22" s="33">
        <f t="shared" si="7"/>
        <v>26737.7</v>
      </c>
      <c r="D22" s="33">
        <f t="shared" si="7"/>
        <v>59075.21</v>
      </c>
      <c r="E22" s="33">
        <f t="shared" si="7"/>
        <v>56904.85</v>
      </c>
      <c r="F22" s="33">
        <f t="shared" si="7"/>
        <v>92497.03</v>
      </c>
      <c r="G22" s="33">
        <f t="shared" si="7"/>
        <v>30924.22</v>
      </c>
      <c r="H22" s="33">
        <f t="shared" si="7"/>
        <v>6340.16</v>
      </c>
      <c r="I22" s="33">
        <f t="shared" si="7"/>
        <v>26660.29</v>
      </c>
      <c r="J22" s="33">
        <f t="shared" si="7"/>
        <v>34028.2</v>
      </c>
      <c r="K22" s="33">
        <f t="shared" si="7"/>
        <v>33717.58</v>
      </c>
      <c r="L22" s="33">
        <f t="shared" si="6"/>
        <v>409422</v>
      </c>
      <c r="M22"/>
    </row>
    <row r="23" spans="1:13" ht="17.25" customHeight="1">
      <c r="A23" s="27" t="s">
        <v>24</v>
      </c>
      <c r="B23" s="33">
        <v>1332.69</v>
      </c>
      <c r="C23" s="33">
        <v>8163.63</v>
      </c>
      <c r="D23" s="33">
        <v>27949.94</v>
      </c>
      <c r="E23" s="33">
        <v>24460.48</v>
      </c>
      <c r="F23" s="33">
        <v>23438.86</v>
      </c>
      <c r="G23" s="33">
        <v>15214.73</v>
      </c>
      <c r="H23" s="33">
        <v>8272.07</v>
      </c>
      <c r="I23" s="33">
        <v>6238.87</v>
      </c>
      <c r="J23" s="33">
        <v>8827.34</v>
      </c>
      <c r="K23" s="33">
        <v>14137.02</v>
      </c>
      <c r="L23" s="33">
        <f t="shared" si="6"/>
        <v>138035.62999999998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463.73</v>
      </c>
      <c r="C26" s="33">
        <v>364.73</v>
      </c>
      <c r="D26" s="33">
        <v>1273.95</v>
      </c>
      <c r="E26" s="33">
        <v>1122.85</v>
      </c>
      <c r="F26" s="33">
        <v>1201</v>
      </c>
      <c r="G26" s="33">
        <v>534.07</v>
      </c>
      <c r="H26" s="33">
        <v>333.47</v>
      </c>
      <c r="I26" s="33">
        <v>471.54</v>
      </c>
      <c r="J26" s="33">
        <v>362.12</v>
      </c>
      <c r="K26" s="33">
        <v>755.51</v>
      </c>
      <c r="L26" s="33">
        <f t="shared" si="6"/>
        <v>6882.97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440.79</v>
      </c>
      <c r="L27" s="33">
        <f t="shared" si="6"/>
        <v>4155.660000000001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-113271.27</v>
      </c>
      <c r="C31" s="33">
        <f t="shared" si="8"/>
        <v>-11263.73</v>
      </c>
      <c r="D31" s="33">
        <f t="shared" si="8"/>
        <v>-41835.149999999994</v>
      </c>
      <c r="E31" s="33">
        <f t="shared" si="8"/>
        <v>-419383.98</v>
      </c>
      <c r="F31" s="33">
        <f t="shared" si="8"/>
        <v>-35282.73</v>
      </c>
      <c r="G31" s="33">
        <f t="shared" si="8"/>
        <v>-16680.16</v>
      </c>
      <c r="H31" s="33">
        <f t="shared" si="8"/>
        <v>-16323.82</v>
      </c>
      <c r="I31" s="33">
        <f t="shared" si="8"/>
        <v>-184182.08</v>
      </c>
      <c r="J31" s="33">
        <f t="shared" si="8"/>
        <v>-9370.44</v>
      </c>
      <c r="K31" s="33">
        <f t="shared" si="8"/>
        <v>-25105.52</v>
      </c>
      <c r="L31" s="33">
        <f aca="true" t="shared" si="9" ref="L31:L38">SUM(B31:K31)</f>
        <v>-872698.8799999999</v>
      </c>
      <c r="M31"/>
    </row>
    <row r="32" spans="1:13" ht="18.75" customHeight="1">
      <c r="A32" s="27" t="s">
        <v>28</v>
      </c>
      <c r="B32" s="33">
        <f>B33+B34+B35+B36</f>
        <v>-8443.6</v>
      </c>
      <c r="C32" s="33">
        <f aca="true" t="shared" si="10" ref="C32:K32">C33+C34+C35+C36</f>
        <v>-9235.6</v>
      </c>
      <c r="D32" s="33">
        <f t="shared" si="10"/>
        <v>-34751.2</v>
      </c>
      <c r="E32" s="33">
        <f t="shared" si="10"/>
        <v>-26021.6</v>
      </c>
      <c r="F32" s="33">
        <f t="shared" si="10"/>
        <v>-28604.4</v>
      </c>
      <c r="G32" s="33">
        <f t="shared" si="10"/>
        <v>-13710.4</v>
      </c>
      <c r="H32" s="33">
        <f t="shared" si="10"/>
        <v>-8157.6</v>
      </c>
      <c r="I32" s="33">
        <f t="shared" si="10"/>
        <v>-10560</v>
      </c>
      <c r="J32" s="33">
        <f t="shared" si="10"/>
        <v>-7356.8</v>
      </c>
      <c r="K32" s="33">
        <f t="shared" si="10"/>
        <v>-20904.4</v>
      </c>
      <c r="L32" s="33">
        <f t="shared" si="9"/>
        <v>-167745.59999999998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-8443.6</v>
      </c>
      <c r="C33" s="33">
        <f t="shared" si="11"/>
        <v>-9235.6</v>
      </c>
      <c r="D33" s="33">
        <f t="shared" si="11"/>
        <v>-34751.2</v>
      </c>
      <c r="E33" s="33">
        <f t="shared" si="11"/>
        <v>-26021.6</v>
      </c>
      <c r="F33" s="33">
        <f t="shared" si="11"/>
        <v>-28604.4</v>
      </c>
      <c r="G33" s="33">
        <f t="shared" si="11"/>
        <v>-13710.4</v>
      </c>
      <c r="H33" s="33">
        <f t="shared" si="11"/>
        <v>-8157.6</v>
      </c>
      <c r="I33" s="33">
        <f t="shared" si="11"/>
        <v>-10560</v>
      </c>
      <c r="J33" s="33">
        <f t="shared" si="11"/>
        <v>-7356.8</v>
      </c>
      <c r="K33" s="33">
        <f t="shared" si="11"/>
        <v>-20904.4</v>
      </c>
      <c r="L33" s="33">
        <f t="shared" si="9"/>
        <v>-167745.59999999998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-104827.67</v>
      </c>
      <c r="C37" s="38">
        <f aca="true" t="shared" si="12" ref="C37:K37">SUM(C38:C49)</f>
        <v>-2028.13</v>
      </c>
      <c r="D37" s="38">
        <f t="shared" si="12"/>
        <v>-7083.95</v>
      </c>
      <c r="E37" s="38">
        <f t="shared" si="12"/>
        <v>-393362.38</v>
      </c>
      <c r="F37" s="38">
        <f t="shared" si="12"/>
        <v>-6678.33</v>
      </c>
      <c r="G37" s="38">
        <f t="shared" si="12"/>
        <v>-2969.76</v>
      </c>
      <c r="H37" s="38">
        <f t="shared" si="12"/>
        <v>-8166.22</v>
      </c>
      <c r="I37" s="38">
        <f t="shared" si="12"/>
        <v>-173622.08</v>
      </c>
      <c r="J37" s="38">
        <f t="shared" si="12"/>
        <v>-2013.64</v>
      </c>
      <c r="K37" s="38">
        <f t="shared" si="12"/>
        <v>-4201.12</v>
      </c>
      <c r="L37" s="33">
        <f t="shared" si="9"/>
        <v>-704953.28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-2578.62</v>
      </c>
      <c r="C48" s="17">
        <v>-2028.13</v>
      </c>
      <c r="D48" s="17">
        <v>-7083.95</v>
      </c>
      <c r="E48" s="17">
        <v>-6243.73</v>
      </c>
      <c r="F48" s="17">
        <v>-6678.33</v>
      </c>
      <c r="G48" s="17">
        <v>-2969.76</v>
      </c>
      <c r="H48" s="17">
        <v>-1854.29</v>
      </c>
      <c r="I48" s="17">
        <v>-2622.08</v>
      </c>
      <c r="J48" s="17">
        <v>-2013.64</v>
      </c>
      <c r="K48" s="17">
        <v>-4201.12</v>
      </c>
      <c r="L48" s="30">
        <f t="shared" si="13"/>
        <v>-38273.65000000001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90178.07000000002</v>
      </c>
      <c r="C55" s="41">
        <f t="shared" si="16"/>
        <v>148220.65</v>
      </c>
      <c r="D55" s="41">
        <f t="shared" si="16"/>
        <v>516683.97</v>
      </c>
      <c r="E55" s="41">
        <f t="shared" si="16"/>
        <v>73389.82999999996</v>
      </c>
      <c r="F55" s="41">
        <f t="shared" si="16"/>
        <v>492204.04000000004</v>
      </c>
      <c r="G55" s="41">
        <f t="shared" si="16"/>
        <v>217203.01</v>
      </c>
      <c r="H55" s="41">
        <f t="shared" si="16"/>
        <v>130076.57999999999</v>
      </c>
      <c r="I55" s="41">
        <f t="shared" si="16"/>
        <v>22523.420000000042</v>
      </c>
      <c r="J55" s="41">
        <f t="shared" si="16"/>
        <v>149668.3</v>
      </c>
      <c r="K55" s="41">
        <f t="shared" si="16"/>
        <v>306744.75</v>
      </c>
      <c r="L55" s="42">
        <f t="shared" si="14"/>
        <v>2146892.62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90178.07</v>
      </c>
      <c r="C61" s="41">
        <f aca="true" t="shared" si="18" ref="C61:J61">SUM(C62:C73)</f>
        <v>148220.65</v>
      </c>
      <c r="D61" s="41">
        <f t="shared" si="18"/>
        <v>516683.96762731264</v>
      </c>
      <c r="E61" s="41">
        <f t="shared" si="18"/>
        <v>73389.83101070025</v>
      </c>
      <c r="F61" s="41">
        <f t="shared" si="18"/>
        <v>492204.0364766089</v>
      </c>
      <c r="G61" s="41">
        <f t="shared" si="18"/>
        <v>217203.007115365</v>
      </c>
      <c r="H61" s="41">
        <f t="shared" si="18"/>
        <v>130076.58067683839</v>
      </c>
      <c r="I61" s="41">
        <f>SUM(I62:I78)</f>
        <v>22523.41641940562</v>
      </c>
      <c r="J61" s="41">
        <f t="shared" si="18"/>
        <v>149668.3048502793</v>
      </c>
      <c r="K61" s="41">
        <f>SUM(K62:K75)</f>
        <v>306744.75</v>
      </c>
      <c r="L61" s="46">
        <f>SUM(B61:K61)</f>
        <v>2146892.61417651</v>
      </c>
      <c r="M61" s="40"/>
    </row>
    <row r="62" spans="1:13" ht="18.75" customHeight="1">
      <c r="A62" s="47" t="s">
        <v>46</v>
      </c>
      <c r="B62" s="48">
        <v>90178.07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90178.07</v>
      </c>
      <c r="M62"/>
    </row>
    <row r="63" spans="1:13" ht="18.75" customHeight="1">
      <c r="A63" s="47" t="s">
        <v>55</v>
      </c>
      <c r="B63" s="17">
        <v>0</v>
      </c>
      <c r="C63" s="48">
        <v>129559.67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129559.67</v>
      </c>
      <c r="M63"/>
    </row>
    <row r="64" spans="1:13" ht="18.75" customHeight="1">
      <c r="A64" s="47" t="s">
        <v>56</v>
      </c>
      <c r="B64" s="17">
        <v>0</v>
      </c>
      <c r="C64" s="48">
        <v>18660.98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18660.98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516683.96762731264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516683.96762731264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73389.83101070025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73389.83101070025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492204.0364766089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492204.0364766089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217203.007115365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217203.007115365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130076.58067683839</v>
      </c>
      <c r="I69" s="17">
        <v>0</v>
      </c>
      <c r="J69" s="17">
        <v>0</v>
      </c>
      <c r="K69" s="17">
        <v>0</v>
      </c>
      <c r="L69" s="46">
        <f t="shared" si="19"/>
        <v>130076.58067683839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22523.41641940562</v>
      </c>
      <c r="J70" s="17">
        <v>0</v>
      </c>
      <c r="K70" s="17">
        <v>0</v>
      </c>
      <c r="L70" s="46">
        <f t="shared" si="19"/>
        <v>22523.41641940562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149668.3048502793</v>
      </c>
      <c r="K71" s="17">
        <v>0</v>
      </c>
      <c r="L71" s="46">
        <f t="shared" si="19"/>
        <v>149668.3048502793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145734.43</v>
      </c>
      <c r="L72" s="46">
        <f t="shared" si="19"/>
        <v>145734.43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161010.32</v>
      </c>
      <c r="L73" s="46">
        <f t="shared" si="19"/>
        <v>161010.32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2023-03-31T15:10:13Z</dcterms:modified>
  <cp:category/>
  <cp:version/>
  <cp:contentType/>
  <cp:contentStatus/>
</cp:coreProperties>
</file>