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<sst xmlns="http://schemas.openxmlformats.org/spreadsheetml/2006/main" count="86" uniqueCount="85">
  <si>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</si>
  <si>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</si>
  <si>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</si>
  <si>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</si>
  <si>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</si>
  <si>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</si>
  <si>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</si>
  <si>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</si>
  <si>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</si>
  <si>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</si>
  <si>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</si>
  <si>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</si>
  <si>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</si>
  <si>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</si>
  <si>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</si>
  <si>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</si>
  <si>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</si>
  <si>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</si>
  <si>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</si>
  <si>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</si>
  <si>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</si>
  <si>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</si>
  <si>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</si>
  <si>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</si>
  <si>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</si>
  <si>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</si>
  <si>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</si>
  <si>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</si>
  <si>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</si>
  <si>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</si>
  <si>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</si>
  <si>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</si>
  <si>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</si>
  <si>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</si>
  <si>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</si>
  <si>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</si>
  <si>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</si>
  <si>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</si>
  <si>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</si>
  <si>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</si>
  <si>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</si>
  <si>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</si>
  <si>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</si>
  <si>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</si>
  <si>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</si>
  <si>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</si>
  <si>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</si>
  <si>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</si>
  <si>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</si>
  <si>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</si>
  <si>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</si>
  <si>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</si>
  <si>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</si>
  <si>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</si>
  <si>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</si>
  <si>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</si>
  <si>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</si>
  <si>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</si>
  <si>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</si>
  <si>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</si>
  <si>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</si>
  <si>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</si>
  <si>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</si>
  <si>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</si>
  <si>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</si>
  <si>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</si>
  <si>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</si>
  <si>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</si>
  <si>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</si>
  <si>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</si>
  <si>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</si>
  <si>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</si>
  <si>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</si>
  <si>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</si>
  <si>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</si>
  <si>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</si>
  <si>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</si>
  <si>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</si>
  <si>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</si>
  <si>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</si>
  <si>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</si>
  <si>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</si>
  <si>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</si>
  <si>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</si>
  <si>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25/03/23 - VENCIMENTO 31/03/23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</si>
</sst>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47442</v>
      </c>
      <c r="C7" s="10">
        <f aca="true" t="shared" si="0" ref="C7:K7">C8+C11</f>
        <v>59285</v>
      </c>
      <c r="D7" s="10">
        <f t="shared" si="0"/>
        <v>186054</v>
      </c>
      <c r="E7" s="10">
        <f t="shared" si="0"/>
        <v>152295</v>
      </c>
      <c r="F7" s="10">
        <f t="shared" si="0"/>
        <v>164328</v>
      </c>
      <c r="G7" s="10">
        <f t="shared" si="0"/>
        <v>76472</v>
      </c>
      <c r="H7" s="10">
        <f t="shared" si="0"/>
        <v>39936</v>
      </c>
      <c r="I7" s="10">
        <f t="shared" si="0"/>
        <v>69727</v>
      </c>
      <c r="J7" s="10">
        <f t="shared" si="0"/>
        <v>47710</v>
      </c>
      <c r="K7" s="10">
        <f t="shared" si="0"/>
        <v>129895</v>
      </c>
      <c r="L7" s="10">
        <f aca="true" t="shared" si="1" ref="L7:L13">SUM(B7:K7)</f>
        <v>973144</v>
      </c>
      <c r="M7" s="11"/>
    </row>
    <row r="8" spans="1:13" ht="17.25" customHeight="1">
      <c r="A8" s="12" t="s">
        <v>82</v>
      </c>
      <c r="B8" s="13">
        <f>B9+B10</f>
        <v>3941</v>
      </c>
      <c r="C8" s="13">
        <f aca="true" t="shared" si="2" ref="C8:K8">C9+C10</f>
        <v>4031</v>
      </c>
      <c r="D8" s="13">
        <f t="shared" si="2"/>
        <v>13661</v>
      </c>
      <c r="E8" s="13">
        <f t="shared" si="2"/>
        <v>10105</v>
      </c>
      <c r="F8" s="13">
        <f t="shared" si="2"/>
        <v>9595</v>
      </c>
      <c r="G8" s="13">
        <f t="shared" si="2"/>
        <v>6030</v>
      </c>
      <c r="H8" s="13">
        <f t="shared" si="2"/>
        <v>2709</v>
      </c>
      <c r="I8" s="13">
        <f t="shared" si="2"/>
        <v>3514</v>
      </c>
      <c r="J8" s="13">
        <f t="shared" si="2"/>
        <v>3277</v>
      </c>
      <c r="K8" s="13">
        <f t="shared" si="2"/>
        <v>8196</v>
      </c>
      <c r="L8" s="13">
        <f t="shared" si="1"/>
        <v>65059</v>
      </c>
      <c r="M8"/>
    </row>
    <row r="9" spans="1:13" ht="17.25" customHeight="1">
      <c r="A9" s="14" t="s">
        <v>18</v>
      </c>
      <c r="B9" s="15">
        <v>3940</v>
      </c>
      <c r="C9" s="15">
        <v>4031</v>
      </c>
      <c r="D9" s="15">
        <v>13661</v>
      </c>
      <c r="E9" s="15">
        <v>10105</v>
      </c>
      <c r="F9" s="15">
        <v>9595</v>
      </c>
      <c r="G9" s="15">
        <v>6030</v>
      </c>
      <c r="H9" s="15">
        <v>2685</v>
      </c>
      <c r="I9" s="15">
        <v>3514</v>
      </c>
      <c r="J9" s="15">
        <v>3277</v>
      </c>
      <c r="K9" s="15">
        <v>8196</v>
      </c>
      <c r="L9" s="13">
        <f t="shared" si="1"/>
        <v>65034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24</v>
      </c>
      <c r="I10" s="15">
        <v>0</v>
      </c>
      <c r="J10" s="15">
        <v>0</v>
      </c>
      <c r="K10" s="15">
        <v>0</v>
      </c>
      <c r="L10" s="13">
        <f t="shared" si="1"/>
        <v>25</v>
      </c>
      <c r="M10"/>
    </row>
    <row r="11" spans="1:13" ht="17.25" customHeight="1">
      <c r="A11" s="12" t="s">
        <v>71</v>
      </c>
      <c r="B11" s="15">
        <v>43501</v>
      </c>
      <c r="C11" s="15">
        <v>55254</v>
      </c>
      <c r="D11" s="15">
        <v>172393</v>
      </c>
      <c r="E11" s="15">
        <v>142190</v>
      </c>
      <c r="F11" s="15">
        <v>154733</v>
      </c>
      <c r="G11" s="15">
        <v>70442</v>
      </c>
      <c r="H11" s="15">
        <v>37227</v>
      </c>
      <c r="I11" s="15">
        <v>66213</v>
      </c>
      <c r="J11" s="15">
        <v>44433</v>
      </c>
      <c r="K11" s="15">
        <v>121699</v>
      </c>
      <c r="L11" s="13">
        <f t="shared" si="1"/>
        <v>908085</v>
      </c>
      <c r="M11" s="60"/>
    </row>
    <row r="12" spans="1:13" ht="17.25" customHeight="1">
      <c r="A12" s="14" t="s">
        <v>83</v>
      </c>
      <c r="B12" s="15">
        <v>5168</v>
      </c>
      <c r="C12" s="15">
        <v>4476</v>
      </c>
      <c r="D12" s="15">
        <v>14972</v>
      </c>
      <c r="E12" s="15">
        <v>14680</v>
      </c>
      <c r="F12" s="15">
        <v>13377</v>
      </c>
      <c r="G12" s="15">
        <v>6911</v>
      </c>
      <c r="H12" s="15">
        <v>3304</v>
      </c>
      <c r="I12" s="15">
        <v>3445</v>
      </c>
      <c r="J12" s="15">
        <v>3393</v>
      </c>
      <c r="K12" s="15">
        <v>7479</v>
      </c>
      <c r="L12" s="13">
        <f t="shared" si="1"/>
        <v>77205</v>
      </c>
      <c r="M12" s="60"/>
    </row>
    <row r="13" spans="1:13" ht="17.25" customHeight="1">
      <c r="A13" s="14" t="s">
        <v>72</v>
      </c>
      <c r="B13" s="15">
        <f>+B11-B12</f>
        <v>38333</v>
      </c>
      <c r="C13" s="15">
        <f aca="true" t="shared" si="3" ref="C13:K13">+C11-C12</f>
        <v>50778</v>
      </c>
      <c r="D13" s="15">
        <f t="shared" si="3"/>
        <v>157421</v>
      </c>
      <c r="E13" s="15">
        <f t="shared" si="3"/>
        <v>127510</v>
      </c>
      <c r="F13" s="15">
        <f t="shared" si="3"/>
        <v>141356</v>
      </c>
      <c r="G13" s="15">
        <f t="shared" si="3"/>
        <v>63531</v>
      </c>
      <c r="H13" s="15">
        <f t="shared" si="3"/>
        <v>33923</v>
      </c>
      <c r="I13" s="15">
        <f t="shared" si="3"/>
        <v>62768</v>
      </c>
      <c r="J13" s="15">
        <f t="shared" si="3"/>
        <v>41040</v>
      </c>
      <c r="K13" s="15">
        <f t="shared" si="3"/>
        <v>114220</v>
      </c>
      <c r="L13" s="13">
        <f t="shared" si="1"/>
        <v>830880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1.280100068167092</v>
      </c>
      <c r="C18" s="22">
        <v>1.231597774672761</v>
      </c>
      <c r="D18" s="22">
        <v>1.117748845245231</v>
      </c>
      <c r="E18" s="22">
        <v>1.140268382898629</v>
      </c>
      <c r="F18" s="22">
        <v>1.249567159558048</v>
      </c>
      <c r="G18" s="22">
        <v>1.216900736889198</v>
      </c>
      <c r="H18" s="22">
        <v>1.05163610673924</v>
      </c>
      <c r="I18" s="22">
        <v>1.170841703472228</v>
      </c>
      <c r="J18" s="22">
        <v>1.290188017873608</v>
      </c>
      <c r="K18" s="22">
        <v>1.120894138627101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441415.87999999995</v>
      </c>
      <c r="C20" s="25">
        <f aca="true" t="shared" si="4" ref="C20:K20">SUM(C21:C28)</f>
        <v>310640.86999999994</v>
      </c>
      <c r="D20" s="25">
        <f t="shared" si="4"/>
        <v>1059562.6900000002</v>
      </c>
      <c r="E20" s="25">
        <f t="shared" si="4"/>
        <v>894604.4299999999</v>
      </c>
      <c r="F20" s="25">
        <f t="shared" si="4"/>
        <v>936108.46</v>
      </c>
      <c r="G20" s="25">
        <f t="shared" si="4"/>
        <v>467383.37</v>
      </c>
      <c r="H20" s="25">
        <f t="shared" si="4"/>
        <v>234965.35</v>
      </c>
      <c r="I20" s="25">
        <f t="shared" si="4"/>
        <v>370796.25</v>
      </c>
      <c r="J20" s="25">
        <f t="shared" si="4"/>
        <v>306132.2299999999</v>
      </c>
      <c r="K20" s="25">
        <f t="shared" si="4"/>
        <v>585292.43</v>
      </c>
      <c r="L20" s="25">
        <f>SUM(B20:K20)</f>
        <v>5606901.959999999</v>
      </c>
      <c r="M20"/>
    </row>
    <row r="21" spans="1:13" ht="17.25" customHeight="1">
      <c r="A21" s="26" t="s">
        <v>22</v>
      </c>
      <c r="B21" s="56">
        <f>ROUND((B15+B16)*B7,2)</f>
        <v>342023.61</v>
      </c>
      <c r="C21" s="56">
        <f aca="true" t="shared" si="5" ref="C21:K21">ROUND((C15+C16)*C7,2)</f>
        <v>243281.93</v>
      </c>
      <c r="D21" s="56">
        <f t="shared" si="5"/>
        <v>908687.74</v>
      </c>
      <c r="E21" s="56">
        <f t="shared" si="5"/>
        <v>753433.82</v>
      </c>
      <c r="F21" s="56">
        <f t="shared" si="5"/>
        <v>718310.55</v>
      </c>
      <c r="G21" s="56">
        <f t="shared" si="5"/>
        <v>367555.02</v>
      </c>
      <c r="H21" s="56">
        <f t="shared" si="5"/>
        <v>211437.16</v>
      </c>
      <c r="I21" s="56">
        <f t="shared" si="5"/>
        <v>306073.64</v>
      </c>
      <c r="J21" s="56">
        <f t="shared" si="5"/>
        <v>225549.03</v>
      </c>
      <c r="K21" s="56">
        <f t="shared" si="5"/>
        <v>501459.65</v>
      </c>
      <c r="L21" s="33">
        <f aca="true" t="shared" si="6" ref="L21:L28">SUM(B21:K21)</f>
        <v>4577812.15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95800.84</v>
      </c>
      <c r="C22" s="33">
        <f t="shared" si="7"/>
        <v>56343.55</v>
      </c>
      <c r="D22" s="33">
        <f t="shared" si="7"/>
        <v>106996.93</v>
      </c>
      <c r="E22" s="33">
        <f t="shared" si="7"/>
        <v>105682.94</v>
      </c>
      <c r="F22" s="33">
        <f t="shared" si="7"/>
        <v>179266.72</v>
      </c>
      <c r="G22" s="33">
        <f t="shared" si="7"/>
        <v>79722.95</v>
      </c>
      <c r="H22" s="33">
        <f t="shared" si="7"/>
        <v>10917.79</v>
      </c>
      <c r="I22" s="33">
        <f t="shared" si="7"/>
        <v>52290.14</v>
      </c>
      <c r="J22" s="33">
        <f t="shared" si="7"/>
        <v>65451.63</v>
      </c>
      <c r="K22" s="33">
        <f t="shared" si="7"/>
        <v>60623.53</v>
      </c>
      <c r="L22" s="33">
        <f t="shared" si="6"/>
        <v>813097.02</v>
      </c>
      <c r="M22"/>
    </row>
    <row r="23" spans="1:13" ht="17.25" customHeight="1">
      <c r="A23" s="27" t="s">
        <v>24</v>
      </c>
      <c r="B23" s="33">
        <v>862.82</v>
      </c>
      <c r="C23" s="33">
        <v>8561.86</v>
      </c>
      <c r="D23" s="33">
        <v>37980.97</v>
      </c>
      <c r="E23" s="33">
        <v>30059.71</v>
      </c>
      <c r="F23" s="33">
        <v>34704.57</v>
      </c>
      <c r="G23" s="33">
        <v>19011.89</v>
      </c>
      <c r="H23" s="33">
        <v>10293.42</v>
      </c>
      <c r="I23" s="33">
        <v>9846.72</v>
      </c>
      <c r="J23" s="33">
        <v>10818.47</v>
      </c>
      <c r="K23" s="33">
        <v>18384.76</v>
      </c>
      <c r="L23" s="33">
        <f t="shared" si="6"/>
        <v>180525.19000000003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544.49</v>
      </c>
      <c r="C26" s="33">
        <v>382.97</v>
      </c>
      <c r="D26" s="33">
        <v>1307.82</v>
      </c>
      <c r="E26" s="33">
        <v>1104.61</v>
      </c>
      <c r="F26" s="33">
        <v>1156.71</v>
      </c>
      <c r="G26" s="33">
        <v>578.36</v>
      </c>
      <c r="H26" s="33">
        <v>289.18</v>
      </c>
      <c r="I26" s="33">
        <v>458.52</v>
      </c>
      <c r="J26" s="33">
        <v>377.76</v>
      </c>
      <c r="K26" s="33">
        <v>721.64</v>
      </c>
      <c r="L26" s="33">
        <f t="shared" si="6"/>
        <v>6922.06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271.26</v>
      </c>
      <c r="J27" s="33">
        <v>326.82</v>
      </c>
      <c r="K27" s="33">
        <v>440.79</v>
      </c>
      <c r="L27" s="33">
        <f t="shared" si="6"/>
        <v>4155.660000000001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-122612.75</v>
      </c>
      <c r="C31" s="33">
        <f t="shared" si="8"/>
        <v>-19865.93</v>
      </c>
      <c r="D31" s="33">
        <f t="shared" si="8"/>
        <v>-67380.68000000001</v>
      </c>
      <c r="E31" s="33">
        <f t="shared" si="8"/>
        <v>-812122.97</v>
      </c>
      <c r="F31" s="33">
        <f t="shared" si="8"/>
        <v>-48650.06</v>
      </c>
      <c r="G31" s="33">
        <f t="shared" si="8"/>
        <v>-29748.03</v>
      </c>
      <c r="H31" s="33">
        <f t="shared" si="8"/>
        <v>-19733.940000000002</v>
      </c>
      <c r="I31" s="33">
        <f t="shared" si="8"/>
        <v>-333011.24</v>
      </c>
      <c r="J31" s="33">
        <f t="shared" si="8"/>
        <v>-16519.36</v>
      </c>
      <c r="K31" s="33">
        <f t="shared" si="8"/>
        <v>-40075.19</v>
      </c>
      <c r="L31" s="33">
        <f aca="true" t="shared" si="9" ref="L31:L38">SUM(B31:K31)</f>
        <v>-1509720.15</v>
      </c>
      <c r="M31"/>
    </row>
    <row r="32" spans="1:13" ht="18.75" customHeight="1">
      <c r="A32" s="27" t="s">
        <v>28</v>
      </c>
      <c r="B32" s="33">
        <f>B33+B34+B35+B36</f>
        <v>-17336</v>
      </c>
      <c r="C32" s="33">
        <f aca="true" t="shared" si="10" ref="C32:K32">C33+C34+C35+C36</f>
        <v>-17736.4</v>
      </c>
      <c r="D32" s="33">
        <f t="shared" si="10"/>
        <v>-60108.4</v>
      </c>
      <c r="E32" s="33">
        <f t="shared" si="10"/>
        <v>-44462</v>
      </c>
      <c r="F32" s="33">
        <f t="shared" si="10"/>
        <v>-42218</v>
      </c>
      <c r="G32" s="33">
        <f t="shared" si="10"/>
        <v>-26532</v>
      </c>
      <c r="H32" s="33">
        <f t="shared" si="10"/>
        <v>-11814</v>
      </c>
      <c r="I32" s="33">
        <f t="shared" si="10"/>
        <v>-15461.6</v>
      </c>
      <c r="J32" s="33">
        <f t="shared" si="10"/>
        <v>-14418.8</v>
      </c>
      <c r="K32" s="33">
        <f t="shared" si="10"/>
        <v>-36062.4</v>
      </c>
      <c r="L32" s="33">
        <f t="shared" si="9"/>
        <v>-286149.6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-17336</v>
      </c>
      <c r="C33" s="33">
        <f t="shared" si="11"/>
        <v>-17736.4</v>
      </c>
      <c r="D33" s="33">
        <f t="shared" si="11"/>
        <v>-60108.4</v>
      </c>
      <c r="E33" s="33">
        <f t="shared" si="11"/>
        <v>-44462</v>
      </c>
      <c r="F33" s="33">
        <f t="shared" si="11"/>
        <v>-42218</v>
      </c>
      <c r="G33" s="33">
        <f t="shared" si="11"/>
        <v>-26532</v>
      </c>
      <c r="H33" s="33">
        <f t="shared" si="11"/>
        <v>-11814</v>
      </c>
      <c r="I33" s="33">
        <f t="shared" si="11"/>
        <v>-15461.6</v>
      </c>
      <c r="J33" s="33">
        <f t="shared" si="11"/>
        <v>-14418.8</v>
      </c>
      <c r="K33" s="33">
        <f t="shared" si="11"/>
        <v>-36062.4</v>
      </c>
      <c r="L33" s="33">
        <f t="shared" si="9"/>
        <v>-286149.6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-105276.75</v>
      </c>
      <c r="C37" s="38">
        <f aca="true" t="shared" si="12" ref="C37:K37">SUM(C38:C49)</f>
        <v>-2129.53</v>
      </c>
      <c r="D37" s="38">
        <f t="shared" si="12"/>
        <v>-7272.28</v>
      </c>
      <c r="E37" s="38">
        <f t="shared" si="12"/>
        <v>-767660.97</v>
      </c>
      <c r="F37" s="38">
        <f t="shared" si="12"/>
        <v>-6432.06</v>
      </c>
      <c r="G37" s="38">
        <f t="shared" si="12"/>
        <v>-3216.03</v>
      </c>
      <c r="H37" s="38">
        <f t="shared" si="12"/>
        <v>-7919.9400000000005</v>
      </c>
      <c r="I37" s="38">
        <f t="shared" si="12"/>
        <v>-317549.64</v>
      </c>
      <c r="J37" s="38">
        <f t="shared" si="12"/>
        <v>-2100.56</v>
      </c>
      <c r="K37" s="38">
        <f t="shared" si="12"/>
        <v>-4012.79</v>
      </c>
      <c r="L37" s="33">
        <f t="shared" si="9"/>
        <v>-1223570.5500000003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-3027.7</v>
      </c>
      <c r="C48" s="17">
        <v>-2129.53</v>
      </c>
      <c r="D48" s="17">
        <v>-7272.28</v>
      </c>
      <c r="E48" s="17">
        <v>-6142.32</v>
      </c>
      <c r="F48" s="17">
        <v>-6432.06</v>
      </c>
      <c r="G48" s="17">
        <v>-3216.03</v>
      </c>
      <c r="H48" s="17">
        <v>-1608.01</v>
      </c>
      <c r="I48" s="17">
        <v>-2549.64</v>
      </c>
      <c r="J48" s="17">
        <v>-2100.56</v>
      </c>
      <c r="K48" s="17">
        <v>-4012.79</v>
      </c>
      <c r="L48" s="30">
        <f t="shared" si="13"/>
        <v>-38490.92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318803.12999999995</v>
      </c>
      <c r="C55" s="41">
        <f t="shared" si="16"/>
        <v>290774.93999999994</v>
      </c>
      <c r="D55" s="41">
        <f t="shared" si="16"/>
        <v>992182.0100000001</v>
      </c>
      <c r="E55" s="41">
        <f t="shared" si="16"/>
        <v>82481.45999999996</v>
      </c>
      <c r="F55" s="41">
        <f t="shared" si="16"/>
        <v>887458.3999999999</v>
      </c>
      <c r="G55" s="41">
        <f t="shared" si="16"/>
        <v>437635.33999999997</v>
      </c>
      <c r="H55" s="41">
        <f t="shared" si="16"/>
        <v>215231.41</v>
      </c>
      <c r="I55" s="41">
        <f t="shared" si="16"/>
        <v>37785.01000000001</v>
      </c>
      <c r="J55" s="41">
        <f t="shared" si="16"/>
        <v>289612.86999999994</v>
      </c>
      <c r="K55" s="41">
        <f t="shared" si="16"/>
        <v>545217.24</v>
      </c>
      <c r="L55" s="42">
        <f t="shared" si="14"/>
        <v>4097181.8100000005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318803.12</v>
      </c>
      <c r="C61" s="41">
        <f aca="true" t="shared" si="18" ref="C61:J61">SUM(C62:C73)</f>
        <v>290774.95</v>
      </c>
      <c r="D61" s="41">
        <f t="shared" si="18"/>
        <v>992182.0120323981</v>
      </c>
      <c r="E61" s="41">
        <f t="shared" si="18"/>
        <v>82481.4634782258</v>
      </c>
      <c r="F61" s="41">
        <f t="shared" si="18"/>
        <v>887458.4036023829</v>
      </c>
      <c r="G61" s="41">
        <f t="shared" si="18"/>
        <v>437635.34465253865</v>
      </c>
      <c r="H61" s="41">
        <f t="shared" si="18"/>
        <v>215231.411754105</v>
      </c>
      <c r="I61" s="41">
        <f>SUM(I62:I78)</f>
        <v>37785.01202343842</v>
      </c>
      <c r="J61" s="41">
        <f t="shared" si="18"/>
        <v>289612.8659324127</v>
      </c>
      <c r="K61" s="41">
        <f>SUM(K62:K75)</f>
        <v>545217.25</v>
      </c>
      <c r="L61" s="46">
        <f>SUM(B61:K61)</f>
        <v>4097181.8334755013</v>
      </c>
      <c r="M61" s="40"/>
    </row>
    <row r="62" spans="1:13" ht="18.75" customHeight="1">
      <c r="A62" s="47" t="s">
        <v>46</v>
      </c>
      <c r="B62" s="48">
        <v>318803.12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318803.12</v>
      </c>
      <c r="M62"/>
    </row>
    <row r="63" spans="1:13" ht="18.75" customHeight="1">
      <c r="A63" s="47" t="s">
        <v>55</v>
      </c>
      <c r="B63" s="17">
        <v>0</v>
      </c>
      <c r="C63" s="48">
        <v>254166.38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254166.38</v>
      </c>
      <c r="M63"/>
    </row>
    <row r="64" spans="1:13" ht="18.75" customHeight="1">
      <c r="A64" s="47" t="s">
        <v>56</v>
      </c>
      <c r="B64" s="17">
        <v>0</v>
      </c>
      <c r="C64" s="48">
        <v>36608.57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36608.57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992182.0120323981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992182.0120323981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82481.4634782258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82481.4634782258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887458.4036023829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887458.4036023829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437635.34465253865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437635.34465253865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215231.411754105</v>
      </c>
      <c r="I69" s="17">
        <v>0</v>
      </c>
      <c r="J69" s="17">
        <v>0</v>
      </c>
      <c r="K69" s="17">
        <v>0</v>
      </c>
      <c r="L69" s="46">
        <f t="shared" si="19"/>
        <v>215231.411754105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37785.01202343842</v>
      </c>
      <c r="J70" s="17">
        <v>0</v>
      </c>
      <c r="K70" s="17">
        <v>0</v>
      </c>
      <c r="L70" s="46">
        <f t="shared" si="19"/>
        <v>37785.01202343842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289612.8659324127</v>
      </c>
      <c r="K71" s="17">
        <v>0</v>
      </c>
      <c r="L71" s="46">
        <f t="shared" si="19"/>
        <v>289612.8659324127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294580.88</v>
      </c>
      <c r="L72" s="46">
        <f t="shared" si="19"/>
        <v>294580.88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250636.37</v>
      </c>
      <c r="L73" s="46">
        <f t="shared" si="19"/>
        <v>250636.37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2023-03-30T21:28:59Z</dcterms:modified>
  <cp:category/>
  <cp:version/>
  <cp:contentType/>
  <cp:contentStatus/>
</cp:coreProperties>
</file>