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<sst xmlns="http://schemas.openxmlformats.org/spreadsheetml/2006/main" count="87" uniqueCount="86">
  <si>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</si>
  <si>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</si>
  <si>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</si>
  <si>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</si>
  <si>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</si>
  <si>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</si>
  <si>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</si>
  <si>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</si>
  <si>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</si>
  <si>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</si>
  <si>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</si>
  <si>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</si>
  <si>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</si>
  <si>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</si>
  <si>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</si>
  <si>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</si>
  <si>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</si>
  <si>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</si>
  <si>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</si>
  <si>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</si>
  <si>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</si>
  <si>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</si>
  <si>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</si>
  <si>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</si>
  <si>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</si>
  <si>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</si>
  <si>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</si>
  <si>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</si>
  <si>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</si>
  <si>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</si>
  <si>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</si>
  <si>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</si>
  <si>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</si>
  <si>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</si>
  <si>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</si>
  <si>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</si>
  <si>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</si>
  <si>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</si>
  <si>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</si>
  <si>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</si>
  <si>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</si>
  <si>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</si>
  <si>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</si>
  <si>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</si>
  <si>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</si>
  <si>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</si>
  <si>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</si>
  <si>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</si>
  <si>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</si>
  <si>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</si>
  <si>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</si>
  <si>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</si>
  <si>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</si>
  <si>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</si>
  <si>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</si>
  <si>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</si>
  <si>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</si>
  <si>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</si>
  <si>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</si>
  <si>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</si>
  <si>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</si>
  <si>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</si>
  <si>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</si>
  <si>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</si>
  <si>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</si>
  <si>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</si>
  <si>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</si>
  <si>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</si>
  <si>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</si>
  <si>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</si>
  <si>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</si>
  <si>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</si>
  <si>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</si>
  <si>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</si>
  <si>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</si>
  <si>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</si>
  <si>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</si>
  <si>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</si>
  <si>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</si>
  <si>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</si>
  <si>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</si>
  <si>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</si>
  <si>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</si>
  <si>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24/03/23 - VENCIMENTO 31/03/23</t>
  </si>
  <si>
    <t>5.3. Revisão de Remuneração pelo Transporte Coletivo ¹</t>
  </si>
  <si>
    <t>¹ Rede da madrugada, Arla 32, equipamentos embarcados, fator de transição e energia para tração de fev.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</si>
</sst>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88687</v>
      </c>
      <c r="C7" s="10">
        <f aca="true" t="shared" si="0" ref="C7:K7">C8+C11</f>
        <v>104345</v>
      </c>
      <c r="D7" s="10">
        <f t="shared" si="0"/>
        <v>303279</v>
      </c>
      <c r="E7" s="10">
        <f t="shared" si="0"/>
        <v>248455</v>
      </c>
      <c r="F7" s="10">
        <f t="shared" si="0"/>
        <v>261482</v>
      </c>
      <c r="G7" s="10">
        <f t="shared" si="0"/>
        <v>143044</v>
      </c>
      <c r="H7" s="10">
        <f t="shared" si="0"/>
        <v>84403</v>
      </c>
      <c r="I7" s="10">
        <f t="shared" si="0"/>
        <v>116969</v>
      </c>
      <c r="J7" s="10">
        <f t="shared" si="0"/>
        <v>122719</v>
      </c>
      <c r="K7" s="10">
        <f t="shared" si="0"/>
        <v>216260</v>
      </c>
      <c r="L7" s="10">
        <f aca="true" t="shared" si="1" ref="L7:L13">SUM(B7:K7)</f>
        <v>1689643</v>
      </c>
      <c r="M7" s="11"/>
    </row>
    <row r="8" spans="1:13" ht="17.25" customHeight="1">
      <c r="A8" s="12" t="s">
        <v>81</v>
      </c>
      <c r="B8" s="13">
        <f>B9+B10</f>
        <v>5529</v>
      </c>
      <c r="C8" s="13">
        <f aca="true" t="shared" si="2" ref="C8:K8">C9+C10</f>
        <v>5828</v>
      </c>
      <c r="D8" s="13">
        <f t="shared" si="2"/>
        <v>18992</v>
      </c>
      <c r="E8" s="13">
        <f t="shared" si="2"/>
        <v>13043</v>
      </c>
      <c r="F8" s="13">
        <f t="shared" si="2"/>
        <v>12064</v>
      </c>
      <c r="G8" s="13">
        <f t="shared" si="2"/>
        <v>9795</v>
      </c>
      <c r="H8" s="13">
        <f t="shared" si="2"/>
        <v>5667</v>
      </c>
      <c r="I8" s="13">
        <f t="shared" si="2"/>
        <v>5166</v>
      </c>
      <c r="J8" s="13">
        <f t="shared" si="2"/>
        <v>7990</v>
      </c>
      <c r="K8" s="13">
        <f t="shared" si="2"/>
        <v>11986</v>
      </c>
      <c r="L8" s="13">
        <f t="shared" si="1"/>
        <v>96060</v>
      </c>
      <c r="M8"/>
    </row>
    <row r="9" spans="1:13" ht="17.25" customHeight="1">
      <c r="A9" s="14" t="s">
        <v>18</v>
      </c>
      <c r="B9" s="15">
        <v>5522</v>
      </c>
      <c r="C9" s="15">
        <v>5828</v>
      </c>
      <c r="D9" s="15">
        <v>18992</v>
      </c>
      <c r="E9" s="15">
        <v>13043</v>
      </c>
      <c r="F9" s="15">
        <v>12064</v>
      </c>
      <c r="G9" s="15">
        <v>9795</v>
      </c>
      <c r="H9" s="15">
        <v>5625</v>
      </c>
      <c r="I9" s="15">
        <v>5166</v>
      </c>
      <c r="J9" s="15">
        <v>7990</v>
      </c>
      <c r="K9" s="15">
        <v>11986</v>
      </c>
      <c r="L9" s="13">
        <f t="shared" si="1"/>
        <v>96011</v>
      </c>
      <c r="M9"/>
    </row>
    <row r="10" spans="1:13" ht="17.25" customHeight="1">
      <c r="A10" s="14" t="s">
        <v>19</v>
      </c>
      <c r="B10" s="15">
        <v>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42</v>
      </c>
      <c r="I10" s="15">
        <v>0</v>
      </c>
      <c r="J10" s="15">
        <v>0</v>
      </c>
      <c r="K10" s="15">
        <v>0</v>
      </c>
      <c r="L10" s="13">
        <f t="shared" si="1"/>
        <v>49</v>
      </c>
      <c r="M10"/>
    </row>
    <row r="11" spans="1:13" ht="17.25" customHeight="1">
      <c r="A11" s="12" t="s">
        <v>70</v>
      </c>
      <c r="B11" s="15">
        <v>83158</v>
      </c>
      <c r="C11" s="15">
        <v>98517</v>
      </c>
      <c r="D11" s="15">
        <v>284287</v>
      </c>
      <c r="E11" s="15">
        <v>235412</v>
      </c>
      <c r="F11" s="15">
        <v>249418</v>
      </c>
      <c r="G11" s="15">
        <v>133249</v>
      </c>
      <c r="H11" s="15">
        <v>78736</v>
      </c>
      <c r="I11" s="15">
        <v>111803</v>
      </c>
      <c r="J11" s="15">
        <v>114729</v>
      </c>
      <c r="K11" s="15">
        <v>204274</v>
      </c>
      <c r="L11" s="13">
        <f t="shared" si="1"/>
        <v>1593583</v>
      </c>
      <c r="M11" s="60"/>
    </row>
    <row r="12" spans="1:13" ht="17.25" customHeight="1">
      <c r="A12" s="14" t="s">
        <v>82</v>
      </c>
      <c r="B12" s="15">
        <v>8410</v>
      </c>
      <c r="C12" s="15">
        <v>6949</v>
      </c>
      <c r="D12" s="15">
        <v>22925</v>
      </c>
      <c r="E12" s="15">
        <v>21345</v>
      </c>
      <c r="F12" s="15">
        <v>19289</v>
      </c>
      <c r="G12" s="15">
        <v>11240</v>
      </c>
      <c r="H12" s="15">
        <v>6248</v>
      </c>
      <c r="I12" s="15">
        <v>5824</v>
      </c>
      <c r="J12" s="15">
        <v>7451</v>
      </c>
      <c r="K12" s="15">
        <v>12121</v>
      </c>
      <c r="L12" s="13">
        <f t="shared" si="1"/>
        <v>121802</v>
      </c>
      <c r="M12" s="60"/>
    </row>
    <row r="13" spans="1:13" ht="17.25" customHeight="1">
      <c r="A13" s="14" t="s">
        <v>71</v>
      </c>
      <c r="B13" s="15">
        <f>+B11-B12</f>
        <v>74748</v>
      </c>
      <c r="C13" s="15">
        <f aca="true" t="shared" si="3" ref="C13:K13">+C11-C12</f>
        <v>91568</v>
      </c>
      <c r="D13" s="15">
        <f t="shared" si="3"/>
        <v>261362</v>
      </c>
      <c r="E13" s="15">
        <f t="shared" si="3"/>
        <v>214067</v>
      </c>
      <c r="F13" s="15">
        <f t="shared" si="3"/>
        <v>230129</v>
      </c>
      <c r="G13" s="15">
        <f t="shared" si="3"/>
        <v>122009</v>
      </c>
      <c r="H13" s="15">
        <f t="shared" si="3"/>
        <v>72488</v>
      </c>
      <c r="I13" s="15">
        <f t="shared" si="3"/>
        <v>105979</v>
      </c>
      <c r="J13" s="15">
        <f t="shared" si="3"/>
        <v>107278</v>
      </c>
      <c r="K13" s="15">
        <f t="shared" si="3"/>
        <v>192153</v>
      </c>
      <c r="L13" s="13">
        <f t="shared" si="1"/>
        <v>1471781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72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1.262360712163054</v>
      </c>
      <c r="C18" s="22">
        <v>1.232923229794261</v>
      </c>
      <c r="D18" s="22">
        <v>1.106300093330958</v>
      </c>
      <c r="E18" s="22">
        <v>1.131566632907941</v>
      </c>
      <c r="F18" s="22">
        <v>1.248114682865104</v>
      </c>
      <c r="G18" s="22">
        <v>1.244119383721433</v>
      </c>
      <c r="H18" s="22">
        <v>1.049743467702009</v>
      </c>
      <c r="I18" s="22">
        <v>1.196661676495499</v>
      </c>
      <c r="J18" s="22">
        <v>1.296799632233463</v>
      </c>
      <c r="K18" s="22">
        <v>1.135529041925809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812987.51</v>
      </c>
      <c r="C20" s="25">
        <f aca="true" t="shared" si="4" ref="C20:K20">SUM(C21:C28)</f>
        <v>544810.2500000001</v>
      </c>
      <c r="D20" s="25">
        <f t="shared" si="4"/>
        <v>1694113.9700000002</v>
      </c>
      <c r="E20" s="25">
        <f t="shared" si="4"/>
        <v>1433130.7000000002</v>
      </c>
      <c r="F20" s="25">
        <f t="shared" si="4"/>
        <v>1489544.46</v>
      </c>
      <c r="G20" s="25">
        <f t="shared" si="4"/>
        <v>890563.1900000001</v>
      </c>
      <c r="H20" s="25">
        <f t="shared" si="4"/>
        <v>491063.94</v>
      </c>
      <c r="I20" s="25">
        <f t="shared" si="4"/>
        <v>629851.1900000001</v>
      </c>
      <c r="J20" s="25">
        <f t="shared" si="4"/>
        <v>778749.27</v>
      </c>
      <c r="K20" s="25">
        <f t="shared" si="4"/>
        <v>980439.33</v>
      </c>
      <c r="L20" s="25">
        <f>SUM(B20:K20)</f>
        <v>9745253.810000002</v>
      </c>
      <c r="M20"/>
    </row>
    <row r="21" spans="1:13" ht="17.25" customHeight="1">
      <c r="A21" s="26" t="s">
        <v>22</v>
      </c>
      <c r="B21" s="56">
        <f>ROUND((B15+B16)*B7,2)</f>
        <v>639371.19</v>
      </c>
      <c r="C21" s="56">
        <f aca="true" t="shared" si="5" ref="C21:K21">ROUND((C15+C16)*C7,2)</f>
        <v>428190.14</v>
      </c>
      <c r="D21" s="56">
        <f t="shared" si="5"/>
        <v>1481214.64</v>
      </c>
      <c r="E21" s="56">
        <f t="shared" si="5"/>
        <v>1229156.58</v>
      </c>
      <c r="F21" s="56">
        <f t="shared" si="5"/>
        <v>1142990.12</v>
      </c>
      <c r="G21" s="56">
        <f t="shared" si="5"/>
        <v>687526.68</v>
      </c>
      <c r="H21" s="56">
        <f t="shared" si="5"/>
        <v>446863.24</v>
      </c>
      <c r="I21" s="56">
        <f t="shared" si="5"/>
        <v>513447.12</v>
      </c>
      <c r="J21" s="56">
        <f t="shared" si="5"/>
        <v>580154.07</v>
      </c>
      <c r="K21" s="56">
        <f t="shared" si="5"/>
        <v>834871.73</v>
      </c>
      <c r="L21" s="33">
        <f aca="true" t="shared" si="6" ref="L21:L28">SUM(B21:K21)</f>
        <v>7983785.51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167745.88</v>
      </c>
      <c r="C22" s="33">
        <f t="shared" si="7"/>
        <v>99735.43</v>
      </c>
      <c r="D22" s="33">
        <f t="shared" si="7"/>
        <v>157453.25</v>
      </c>
      <c r="E22" s="33">
        <f t="shared" si="7"/>
        <v>161715.99</v>
      </c>
      <c r="F22" s="33">
        <f t="shared" si="7"/>
        <v>283592.63</v>
      </c>
      <c r="G22" s="33">
        <f t="shared" si="7"/>
        <v>167838.59</v>
      </c>
      <c r="H22" s="33">
        <f t="shared" si="7"/>
        <v>22228.53</v>
      </c>
      <c r="I22" s="33">
        <f t="shared" si="7"/>
        <v>100975.37</v>
      </c>
      <c r="J22" s="33">
        <f t="shared" si="7"/>
        <v>172189.51</v>
      </c>
      <c r="K22" s="33">
        <f t="shared" si="7"/>
        <v>113149.37</v>
      </c>
      <c r="L22" s="33">
        <f t="shared" si="6"/>
        <v>1446624.5499999998</v>
      </c>
      <c r="M22"/>
    </row>
    <row r="23" spans="1:13" ht="17.25" customHeight="1">
      <c r="A23" s="27" t="s">
        <v>24</v>
      </c>
      <c r="B23" s="33">
        <v>3074.1</v>
      </c>
      <c r="C23" s="33">
        <v>14402.5</v>
      </c>
      <c r="D23" s="33">
        <v>49580.3</v>
      </c>
      <c r="E23" s="33">
        <v>36853.62</v>
      </c>
      <c r="F23" s="33">
        <v>59168.95</v>
      </c>
      <c r="G23" s="33">
        <v>34010.63</v>
      </c>
      <c r="H23" s="33">
        <v>19574.43</v>
      </c>
      <c r="I23" s="33">
        <v>12827.32</v>
      </c>
      <c r="J23" s="33">
        <v>21884.18</v>
      </c>
      <c r="K23" s="33">
        <v>27575.5</v>
      </c>
      <c r="L23" s="33">
        <f t="shared" si="6"/>
        <v>278951.52999999997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612.22</v>
      </c>
      <c r="C26" s="33">
        <v>411.62</v>
      </c>
      <c r="D26" s="33">
        <v>1276.55</v>
      </c>
      <c r="E26" s="33">
        <v>1081.16</v>
      </c>
      <c r="F26" s="33">
        <v>1122.85</v>
      </c>
      <c r="G26" s="33">
        <v>672.14</v>
      </c>
      <c r="H26" s="33">
        <v>369.94</v>
      </c>
      <c r="I26" s="33">
        <v>474.15</v>
      </c>
      <c r="J26" s="33">
        <v>586.17</v>
      </c>
      <c r="K26" s="33">
        <v>739.88</v>
      </c>
      <c r="L26" s="33">
        <f t="shared" si="6"/>
        <v>7346.679999999999</v>
      </c>
      <c r="M26" s="60"/>
    </row>
    <row r="27" spans="1:13" ht="17.25" customHeight="1">
      <c r="A27" s="27" t="s">
        <v>74</v>
      </c>
      <c r="B27" s="33">
        <v>314.15</v>
      </c>
      <c r="C27" s="33">
        <v>237.1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203.46</v>
      </c>
      <c r="I27" s="33">
        <v>271.26</v>
      </c>
      <c r="J27" s="33">
        <v>326.82</v>
      </c>
      <c r="K27" s="33">
        <v>440.79</v>
      </c>
      <c r="L27" s="33">
        <f t="shared" si="6"/>
        <v>4155.660000000001</v>
      </c>
      <c r="M27" s="60"/>
    </row>
    <row r="28" spans="1:13" ht="17.25" customHeight="1">
      <c r="A28" s="27" t="s">
        <v>75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-544215.4299999999</v>
      </c>
      <c r="C31" s="33">
        <f t="shared" si="8"/>
        <v>103849.52</v>
      </c>
      <c r="D31" s="33">
        <f t="shared" si="8"/>
        <v>309776.35</v>
      </c>
      <c r="E31" s="33">
        <f t="shared" si="8"/>
        <v>143454.03000000003</v>
      </c>
      <c r="F31" s="33">
        <f t="shared" si="8"/>
        <v>53396.479999999996</v>
      </c>
      <c r="G31" s="33">
        <f t="shared" si="8"/>
        <v>144164.56</v>
      </c>
      <c r="H31" s="33">
        <f t="shared" si="8"/>
        <v>32897.51999999999</v>
      </c>
      <c r="I31" s="33">
        <f t="shared" si="8"/>
        <v>-13028.77</v>
      </c>
      <c r="J31" s="33">
        <f t="shared" si="8"/>
        <v>136016.37</v>
      </c>
      <c r="K31" s="33">
        <f t="shared" si="8"/>
        <v>263831.36</v>
      </c>
      <c r="L31" s="33">
        <f aca="true" t="shared" si="9" ref="L31:L38">SUM(B31:K31)</f>
        <v>630141.99</v>
      </c>
      <c r="M31"/>
    </row>
    <row r="32" spans="1:13" ht="18.75" customHeight="1">
      <c r="A32" s="27" t="s">
        <v>28</v>
      </c>
      <c r="B32" s="33">
        <f>B33+B34+B35+B36</f>
        <v>-24296.8</v>
      </c>
      <c r="C32" s="33">
        <f aca="true" t="shared" si="10" ref="C32:K32">C33+C34+C35+C36</f>
        <v>-25643.2</v>
      </c>
      <c r="D32" s="33">
        <f t="shared" si="10"/>
        <v>-83564.8</v>
      </c>
      <c r="E32" s="33">
        <f t="shared" si="10"/>
        <v>-57389.2</v>
      </c>
      <c r="F32" s="33">
        <f t="shared" si="10"/>
        <v>-53081.6</v>
      </c>
      <c r="G32" s="33">
        <f t="shared" si="10"/>
        <v>-43098</v>
      </c>
      <c r="H32" s="33">
        <f t="shared" si="10"/>
        <v>-24750</v>
      </c>
      <c r="I32" s="33">
        <f t="shared" si="10"/>
        <v>-30298.15</v>
      </c>
      <c r="J32" s="33">
        <f t="shared" si="10"/>
        <v>-35156</v>
      </c>
      <c r="K32" s="33">
        <f t="shared" si="10"/>
        <v>-52738.4</v>
      </c>
      <c r="L32" s="33">
        <f t="shared" si="9"/>
        <v>-430016.15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-24296.8</v>
      </c>
      <c r="C33" s="33">
        <f t="shared" si="11"/>
        <v>-25643.2</v>
      </c>
      <c r="D33" s="33">
        <f t="shared" si="11"/>
        <v>-83564.8</v>
      </c>
      <c r="E33" s="33">
        <f t="shared" si="11"/>
        <v>-57389.2</v>
      </c>
      <c r="F33" s="33">
        <f t="shared" si="11"/>
        <v>-53081.6</v>
      </c>
      <c r="G33" s="33">
        <f t="shared" si="11"/>
        <v>-43098</v>
      </c>
      <c r="H33" s="33">
        <f t="shared" si="11"/>
        <v>-24750</v>
      </c>
      <c r="I33" s="33">
        <f t="shared" si="11"/>
        <v>-22730.4</v>
      </c>
      <c r="J33" s="33">
        <f t="shared" si="11"/>
        <v>-35156</v>
      </c>
      <c r="K33" s="33">
        <f t="shared" si="11"/>
        <v>-52738.4</v>
      </c>
      <c r="L33" s="33">
        <f t="shared" si="9"/>
        <v>-422448.4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-7567.75</v>
      </c>
      <c r="J36" s="17">
        <v>0</v>
      </c>
      <c r="K36" s="17">
        <v>0</v>
      </c>
      <c r="L36" s="33">
        <f t="shared" si="9"/>
        <v>-7567.75</v>
      </c>
      <c r="M36"/>
    </row>
    <row r="37" spans="1:13" s="36" customFormat="1" ht="18.75" customHeight="1">
      <c r="A37" s="27" t="s">
        <v>32</v>
      </c>
      <c r="B37" s="38">
        <f>SUM(B38:B49)</f>
        <v>-138653.4</v>
      </c>
      <c r="C37" s="38">
        <f aca="true" t="shared" si="12" ref="C37:K37">SUM(C38:C49)</f>
        <v>-6609.03</v>
      </c>
      <c r="D37" s="38">
        <f t="shared" si="12"/>
        <v>-19469.72</v>
      </c>
      <c r="E37" s="38">
        <f t="shared" si="12"/>
        <v>-61834.86999999994</v>
      </c>
      <c r="F37" s="38">
        <f t="shared" si="12"/>
        <v>-10650.759999999998</v>
      </c>
      <c r="G37" s="38">
        <f t="shared" si="12"/>
        <v>-3737.55</v>
      </c>
      <c r="H37" s="38">
        <f t="shared" si="12"/>
        <v>-9371.16</v>
      </c>
      <c r="I37" s="38">
        <f t="shared" si="12"/>
        <v>-2636.56</v>
      </c>
      <c r="J37" s="38">
        <f t="shared" si="12"/>
        <v>-3391.41</v>
      </c>
      <c r="K37" s="38">
        <f t="shared" si="12"/>
        <v>-6724.5599999999995</v>
      </c>
      <c r="L37" s="33">
        <f t="shared" si="9"/>
        <v>-263079.01999999996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-4320.15</v>
      </c>
      <c r="D41" s="17">
        <v>-2471.28</v>
      </c>
      <c r="E41" s="17">
        <v>-10704.28</v>
      </c>
      <c r="F41" s="17">
        <v>-4407.03</v>
      </c>
      <c r="G41" s="17">
        <v>0</v>
      </c>
      <c r="H41" s="17">
        <v>-1002.13</v>
      </c>
      <c r="I41" s="17">
        <v>0</v>
      </c>
      <c r="J41" s="17">
        <v>-131.92</v>
      </c>
      <c r="K41" s="17">
        <v>-2610.36</v>
      </c>
      <c r="L41" s="33">
        <f>SUM(B41:K41)</f>
        <v>-25647.149999999998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1:L48">SUM(B42:K42)</f>
        <v>0</v>
      </c>
      <c r="M42"/>
    </row>
    <row r="43" spans="1:13" ht="18.75" customHeight="1">
      <c r="A43" s="37" t="s">
        <v>38</v>
      </c>
      <c r="B43" s="33">
        <v>-33000</v>
      </c>
      <c r="C43" s="17">
        <v>0</v>
      </c>
      <c r="D43" s="33">
        <v>-9900</v>
      </c>
      <c r="E43" s="33">
        <v>-39600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3">
        <f>SUM(B43:K43)</f>
        <v>-82500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-3404.35</v>
      </c>
      <c r="C48" s="17">
        <v>-2288.88</v>
      </c>
      <c r="D48" s="17">
        <v>-7098.44</v>
      </c>
      <c r="E48" s="17">
        <v>-6011.94</v>
      </c>
      <c r="F48" s="17">
        <v>-6243.73</v>
      </c>
      <c r="G48" s="17">
        <v>-3737.55</v>
      </c>
      <c r="H48" s="17">
        <v>-2057.1</v>
      </c>
      <c r="I48" s="17">
        <v>-2636.56</v>
      </c>
      <c r="J48" s="17">
        <v>-3259.49</v>
      </c>
      <c r="K48" s="17">
        <v>-4114.2</v>
      </c>
      <c r="L48" s="30">
        <f t="shared" si="13"/>
        <v>-40852.23999999999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-381265.23</v>
      </c>
      <c r="C50" s="17">
        <v>136101.75</v>
      </c>
      <c r="D50" s="17">
        <v>412810.87</v>
      </c>
      <c r="E50" s="17">
        <v>262678.1</v>
      </c>
      <c r="F50" s="17">
        <v>117128.84</v>
      </c>
      <c r="G50" s="17">
        <v>191000.11</v>
      </c>
      <c r="H50" s="17">
        <v>67018.68</v>
      </c>
      <c r="I50" s="17">
        <v>19905.94</v>
      </c>
      <c r="J50" s="17">
        <v>174563.78</v>
      </c>
      <c r="K50" s="17">
        <v>323294.32</v>
      </c>
      <c r="L50" s="33">
        <f aca="true" t="shared" si="14" ref="L50:L55">SUM(B50:K50)</f>
        <v>1323237.16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268772.0800000001</v>
      </c>
      <c r="C55" s="41">
        <f t="shared" si="16"/>
        <v>648659.7700000001</v>
      </c>
      <c r="D55" s="41">
        <f t="shared" si="16"/>
        <v>2003890.3200000003</v>
      </c>
      <c r="E55" s="41">
        <f t="shared" si="16"/>
        <v>1576584.7300000002</v>
      </c>
      <c r="F55" s="41">
        <f t="shared" si="16"/>
        <v>1542940.94</v>
      </c>
      <c r="G55" s="41">
        <f t="shared" si="16"/>
        <v>1034727.75</v>
      </c>
      <c r="H55" s="41">
        <f t="shared" si="16"/>
        <v>523961.45999999996</v>
      </c>
      <c r="I55" s="41">
        <f t="shared" si="16"/>
        <v>616822.42</v>
      </c>
      <c r="J55" s="41">
        <f t="shared" si="16"/>
        <v>914765.64</v>
      </c>
      <c r="K55" s="41">
        <f t="shared" si="16"/>
        <v>1244270.69</v>
      </c>
      <c r="L55" s="42">
        <f t="shared" si="14"/>
        <v>10375395.799999999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268772.08</v>
      </c>
      <c r="C61" s="41">
        <f aca="true" t="shared" si="18" ref="C61:J61">SUM(C62:C73)</f>
        <v>648659.77</v>
      </c>
      <c r="D61" s="41">
        <f t="shared" si="18"/>
        <v>2003890.324429326</v>
      </c>
      <c r="E61" s="41">
        <f t="shared" si="18"/>
        <v>1576584.7325374803</v>
      </c>
      <c r="F61" s="41">
        <f t="shared" si="18"/>
        <v>1542940.941067334</v>
      </c>
      <c r="G61" s="41">
        <f t="shared" si="18"/>
        <v>1034727.7493989071</v>
      </c>
      <c r="H61" s="41">
        <f t="shared" si="18"/>
        <v>523961.45714525727</v>
      </c>
      <c r="I61" s="41">
        <f>SUM(I62:I78)</f>
        <v>616822.4213619521</v>
      </c>
      <c r="J61" s="41">
        <f t="shared" si="18"/>
        <v>914765.644595333</v>
      </c>
      <c r="K61" s="41">
        <f>SUM(K62:K75)</f>
        <v>1244270.69</v>
      </c>
      <c r="L61" s="46">
        <f>SUM(B61:K61)</f>
        <v>10375395.81053559</v>
      </c>
      <c r="M61" s="40"/>
    </row>
    <row r="62" spans="1:13" ht="18.75" customHeight="1">
      <c r="A62" s="47" t="s">
        <v>45</v>
      </c>
      <c r="B62" s="48">
        <v>268772.08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268772.08</v>
      </c>
      <c r="M62"/>
    </row>
    <row r="63" spans="1:13" ht="18.75" customHeight="1">
      <c r="A63" s="47" t="s">
        <v>54</v>
      </c>
      <c r="B63" s="17">
        <v>0</v>
      </c>
      <c r="C63" s="48">
        <v>566527.57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566527.57</v>
      </c>
      <c r="M63"/>
    </row>
    <row r="64" spans="1:13" ht="18.75" customHeight="1">
      <c r="A64" s="47" t="s">
        <v>55</v>
      </c>
      <c r="B64" s="17">
        <v>0</v>
      </c>
      <c r="C64" s="48">
        <v>82132.20000000001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82132.20000000001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2003890.324429326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2003890.324429326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1576584.7325374803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1576584.7325374803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1542940.941067334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1542940.941067334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1034727.7493989071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1034727.7493989071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523961.45714525727</v>
      </c>
      <c r="I69" s="17">
        <v>0</v>
      </c>
      <c r="J69" s="17">
        <v>0</v>
      </c>
      <c r="K69" s="17">
        <v>0</v>
      </c>
      <c r="L69" s="46">
        <f t="shared" si="19"/>
        <v>523961.45714525727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616822.4213619521</v>
      </c>
      <c r="J70" s="17">
        <v>0</v>
      </c>
      <c r="K70" s="17">
        <v>0</v>
      </c>
      <c r="L70" s="46">
        <f t="shared" si="19"/>
        <v>616822.4213619521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914765.644595333</v>
      </c>
      <c r="K71" s="17">
        <v>0</v>
      </c>
      <c r="L71" s="46">
        <f t="shared" si="19"/>
        <v>914765.644595333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715226.87</v>
      </c>
      <c r="L72" s="46">
        <f t="shared" si="19"/>
        <v>715226.87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529043.82</v>
      </c>
      <c r="L73" s="46">
        <f t="shared" si="19"/>
        <v>529043.82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/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2023-03-30T21:28:16Z</dcterms:modified>
  <cp:category/>
  <cp:version/>
  <cp:contentType/>
  <cp:contentStatus/>
</cp:coreProperties>
</file>