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20" sheetId="1" r:id="rId1"/>
  </sheets>
  <definedNames>
    <definedName name="_xlnm.Print_Area" localSheetId="0">'20'!$A$1:$L$75</definedName>
    <definedName name="_xlnm.Print_Titles" localSheetId="0">'20'!$4:$6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<sst xmlns="http://schemas.openxmlformats.org/spreadsheetml/2006/main" count="87" uniqueCount="86">
  <si>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</si>
  <si>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</si>
  <si>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</si>
  <si>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</si>
  <si>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</si>
  <si>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</si>
  <si>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</si>
  <si>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</si>
  <si>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</si>
  <si>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</si>
  <si>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</si>
  <si>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</si>
  <si>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</si>
  <si>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</si>
  <si>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</si>
  <si>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</si>
  <si>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</si>
  <si>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</si>
  <si>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</si>
  <si>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</si>
  <si>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</si>
  <si>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</si>
  <si>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</si>
  <si>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</si>
  <si>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</si>
  <si>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</si>
  <si>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</si>
  <si>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</si>
  <si>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</si>
  <si>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</si>
  <si>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</si>
  <si>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</si>
  <si>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</si>
  <si>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</si>
  <si>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</si>
  <si>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</si>
  <si>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</si>
  <si>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</si>
  <si>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</si>
  <si>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</si>
  <si>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</si>
  <si>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</si>
  <si>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</si>
  <si>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</si>
  <si>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</si>
  <si>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</si>
  <si>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</si>
  <si>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</si>
  <si>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</si>
  <si>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</si>
  <si>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</si>
  <si>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</si>
  <si>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</si>
  <si>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</si>
  <si>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</si>
  <si>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</si>
  <si>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</si>
  <si>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</si>
  <si>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</si>
  <si>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</si>
  <si>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</si>
  <si>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</si>
  <si>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</si>
  <si>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</si>
  <si>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</si>
  <si>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</si>
  <si>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</si>
  <si>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</si>
  <si>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</si>
  <si>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</si>
  <si>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</si>
  <si>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</si>
  <si>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</si>
  <si>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</si>
  <si>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</si>
  <si>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</si>
  <si>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</si>
  <si>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</si>
  <si>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</si>
  <si>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</si>
  <si>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</si>
  <si>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</si>
  <si>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</si>
  <si>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20/03/23 - VENCIMENTO 27/03/23</t>
  </si>
  <si>
    <t>5.3. Revisão de Remuneração pelo Transporte Coletivo ¹</t>
  </si>
  <si>
    <t>¹ Revisões de fevereiro: fator de transição, ar condicionado e passageiros (10.412).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</si>
</sst>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89568</v>
      </c>
      <c r="C7" s="10">
        <f aca="true" t="shared" si="0" ref="C7:K7">C8+C11</f>
        <v>108340</v>
      </c>
      <c r="D7" s="10">
        <f t="shared" si="0"/>
        <v>317210</v>
      </c>
      <c r="E7" s="10">
        <f t="shared" si="0"/>
        <v>257286</v>
      </c>
      <c r="F7" s="10">
        <f t="shared" si="0"/>
        <v>267550</v>
      </c>
      <c r="G7" s="10">
        <f t="shared" si="0"/>
        <v>150247</v>
      </c>
      <c r="H7" s="10">
        <f t="shared" si="0"/>
        <v>76410</v>
      </c>
      <c r="I7" s="10">
        <f t="shared" si="0"/>
        <v>116480</v>
      </c>
      <c r="J7" s="10">
        <f t="shared" si="0"/>
        <v>128009</v>
      </c>
      <c r="K7" s="10">
        <f t="shared" si="0"/>
        <v>216821</v>
      </c>
      <c r="L7" s="10">
        <f aca="true" t="shared" si="1" ref="L7:L13">SUM(B7:K7)</f>
        <v>1727921</v>
      </c>
      <c r="M7" s="11"/>
    </row>
    <row r="8" spans="1:13" ht="17.25" customHeight="1">
      <c r="A8" s="12" t="s">
        <v>81</v>
      </c>
      <c r="B8" s="13">
        <f>B9+B10</f>
        <v>5616</v>
      </c>
      <c r="C8" s="13">
        <f aca="true" t="shared" si="2" ref="C8:K8">C9+C10</f>
        <v>6133</v>
      </c>
      <c r="D8" s="13">
        <f t="shared" si="2"/>
        <v>19304</v>
      </c>
      <c r="E8" s="13">
        <f t="shared" si="2"/>
        <v>13583</v>
      </c>
      <c r="F8" s="13">
        <f t="shared" si="2"/>
        <v>12614</v>
      </c>
      <c r="G8" s="13">
        <f t="shared" si="2"/>
        <v>9569</v>
      </c>
      <c r="H8" s="13">
        <f t="shared" si="2"/>
        <v>4356</v>
      </c>
      <c r="I8" s="13">
        <f t="shared" si="2"/>
        <v>5286</v>
      </c>
      <c r="J8" s="13">
        <f t="shared" si="2"/>
        <v>8523</v>
      </c>
      <c r="K8" s="13">
        <f t="shared" si="2"/>
        <v>11884</v>
      </c>
      <c r="L8" s="13">
        <f t="shared" si="1"/>
        <v>96868</v>
      </c>
      <c r="M8"/>
    </row>
    <row r="9" spans="1:13" ht="17.25" customHeight="1">
      <c r="A9" s="14" t="s">
        <v>18</v>
      </c>
      <c r="B9" s="15">
        <v>5613</v>
      </c>
      <c r="C9" s="15">
        <v>6133</v>
      </c>
      <c r="D9" s="15">
        <v>19304</v>
      </c>
      <c r="E9" s="15">
        <v>13583</v>
      </c>
      <c r="F9" s="15">
        <v>12614</v>
      </c>
      <c r="G9" s="15">
        <v>9569</v>
      </c>
      <c r="H9" s="15">
        <v>4312</v>
      </c>
      <c r="I9" s="15">
        <v>5286</v>
      </c>
      <c r="J9" s="15">
        <v>8523</v>
      </c>
      <c r="K9" s="15">
        <v>11884</v>
      </c>
      <c r="L9" s="13">
        <f t="shared" si="1"/>
        <v>96821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44</v>
      </c>
      <c r="I10" s="15">
        <v>0</v>
      </c>
      <c r="J10" s="15">
        <v>0</v>
      </c>
      <c r="K10" s="15">
        <v>0</v>
      </c>
      <c r="L10" s="13">
        <f t="shared" si="1"/>
        <v>47</v>
      </c>
      <c r="M10"/>
    </row>
    <row r="11" spans="1:13" ht="17.25" customHeight="1">
      <c r="A11" s="12" t="s">
        <v>70</v>
      </c>
      <c r="B11" s="15">
        <v>83952</v>
      </c>
      <c r="C11" s="15">
        <v>102207</v>
      </c>
      <c r="D11" s="15">
        <v>297906</v>
      </c>
      <c r="E11" s="15">
        <v>243703</v>
      </c>
      <c r="F11" s="15">
        <v>254936</v>
      </c>
      <c r="G11" s="15">
        <v>140678</v>
      </c>
      <c r="H11" s="15">
        <v>72054</v>
      </c>
      <c r="I11" s="15">
        <v>111194</v>
      </c>
      <c r="J11" s="15">
        <v>119486</v>
      </c>
      <c r="K11" s="15">
        <v>204937</v>
      </c>
      <c r="L11" s="13">
        <f t="shared" si="1"/>
        <v>1631053</v>
      </c>
      <c r="M11" s="60"/>
    </row>
    <row r="12" spans="1:13" ht="17.25" customHeight="1">
      <c r="A12" s="14" t="s">
        <v>82</v>
      </c>
      <c r="B12" s="15">
        <v>8927</v>
      </c>
      <c r="C12" s="15">
        <v>6819</v>
      </c>
      <c r="D12" s="15">
        <v>23711</v>
      </c>
      <c r="E12" s="15">
        <v>21822</v>
      </c>
      <c r="F12" s="15">
        <v>19374</v>
      </c>
      <c r="G12" s="15">
        <v>11961</v>
      </c>
      <c r="H12" s="15">
        <v>5885</v>
      </c>
      <c r="I12" s="15">
        <v>6104</v>
      </c>
      <c r="J12" s="15">
        <v>7729</v>
      </c>
      <c r="K12" s="15">
        <v>12404</v>
      </c>
      <c r="L12" s="13">
        <f t="shared" si="1"/>
        <v>124736</v>
      </c>
      <c r="M12" s="60"/>
    </row>
    <row r="13" spans="1:13" ht="17.25" customHeight="1">
      <c r="A13" s="14" t="s">
        <v>71</v>
      </c>
      <c r="B13" s="15">
        <f>+B11-B12</f>
        <v>75025</v>
      </c>
      <c r="C13" s="15">
        <f aca="true" t="shared" si="3" ref="C13:K13">+C11-C12</f>
        <v>95388</v>
      </c>
      <c r="D13" s="15">
        <f t="shared" si="3"/>
        <v>274195</v>
      </c>
      <c r="E13" s="15">
        <f t="shared" si="3"/>
        <v>221881</v>
      </c>
      <c r="F13" s="15">
        <f t="shared" si="3"/>
        <v>235562</v>
      </c>
      <c r="G13" s="15">
        <f t="shared" si="3"/>
        <v>128717</v>
      </c>
      <c r="H13" s="15">
        <f t="shared" si="3"/>
        <v>66169</v>
      </c>
      <c r="I13" s="15">
        <f t="shared" si="3"/>
        <v>105090</v>
      </c>
      <c r="J13" s="15">
        <f t="shared" si="3"/>
        <v>111757</v>
      </c>
      <c r="K13" s="15">
        <f t="shared" si="3"/>
        <v>192533</v>
      </c>
      <c r="L13" s="13">
        <f t="shared" si="1"/>
        <v>1506317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1.246439631694922</v>
      </c>
      <c r="C18" s="22">
        <v>1.190376855088666</v>
      </c>
      <c r="D18" s="22">
        <v>1.068824711596321</v>
      </c>
      <c r="E18" s="22">
        <v>1.082401957583763</v>
      </c>
      <c r="F18" s="22">
        <v>1.22439973360823</v>
      </c>
      <c r="G18" s="22">
        <v>1.184450444165863</v>
      </c>
      <c r="H18" s="22">
        <v>1.095901403026532</v>
      </c>
      <c r="I18" s="22">
        <v>1.195913561157229</v>
      </c>
      <c r="J18" s="22">
        <v>1.247546693968156</v>
      </c>
      <c r="K18" s="22">
        <v>1.120069787391278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810525.51</v>
      </c>
      <c r="C20" s="25">
        <f aca="true" t="shared" si="4" ref="C20:K20">SUM(C21:C28)</f>
        <v>545777.9700000001</v>
      </c>
      <c r="D20" s="25">
        <f t="shared" si="4"/>
        <v>1711077.8900000001</v>
      </c>
      <c r="E20" s="25">
        <f t="shared" si="4"/>
        <v>1419394.5100000002</v>
      </c>
      <c r="F20" s="25">
        <f t="shared" si="4"/>
        <v>1494712.88</v>
      </c>
      <c r="G20" s="25">
        <f t="shared" si="4"/>
        <v>889502.66</v>
      </c>
      <c r="H20" s="25">
        <f t="shared" si="4"/>
        <v>462429.73</v>
      </c>
      <c r="I20" s="25">
        <f t="shared" si="4"/>
        <v>627300.8700000001</v>
      </c>
      <c r="J20" s="25">
        <f t="shared" si="4"/>
        <v>781544.94</v>
      </c>
      <c r="K20" s="25">
        <f t="shared" si="4"/>
        <v>968097.69</v>
      </c>
      <c r="L20" s="25">
        <f>SUM(B20:K20)</f>
        <v>9710364.65</v>
      </c>
      <c r="M20"/>
    </row>
    <row r="21" spans="1:13" ht="17.25" customHeight="1">
      <c r="A21" s="26" t="s">
        <v>22</v>
      </c>
      <c r="B21" s="56">
        <f>ROUND((B15+B16)*B7,2)</f>
        <v>645722.58</v>
      </c>
      <c r="C21" s="56">
        <f aca="true" t="shared" si="5" ref="C21:K21">ROUND((C15+C16)*C7,2)</f>
        <v>444584.02</v>
      </c>
      <c r="D21" s="56">
        <f t="shared" si="5"/>
        <v>1549253.64</v>
      </c>
      <c r="E21" s="56">
        <f t="shared" si="5"/>
        <v>1272845.3</v>
      </c>
      <c r="F21" s="56">
        <f t="shared" si="5"/>
        <v>1169514.56</v>
      </c>
      <c r="G21" s="56">
        <f t="shared" si="5"/>
        <v>722147.18</v>
      </c>
      <c r="H21" s="56">
        <f t="shared" si="5"/>
        <v>404545.1</v>
      </c>
      <c r="I21" s="56">
        <f t="shared" si="5"/>
        <v>511300.61</v>
      </c>
      <c r="J21" s="56">
        <f t="shared" si="5"/>
        <v>605162.55</v>
      </c>
      <c r="K21" s="56">
        <f t="shared" si="5"/>
        <v>837037.47</v>
      </c>
      <c r="L21" s="33">
        <f aca="true" t="shared" si="6" ref="L21:L28">SUM(B21:K21)</f>
        <v>8162113.009999999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159131.63</v>
      </c>
      <c r="C22" s="33">
        <f t="shared" si="7"/>
        <v>84638.51</v>
      </c>
      <c r="D22" s="33">
        <f t="shared" si="7"/>
        <v>106626.93</v>
      </c>
      <c r="E22" s="33">
        <f t="shared" si="7"/>
        <v>104884.94</v>
      </c>
      <c r="F22" s="33">
        <f t="shared" si="7"/>
        <v>262438.76</v>
      </c>
      <c r="G22" s="33">
        <f t="shared" si="7"/>
        <v>133200.37</v>
      </c>
      <c r="H22" s="33">
        <f t="shared" si="7"/>
        <v>38796.44</v>
      </c>
      <c r="I22" s="33">
        <f t="shared" si="7"/>
        <v>100170.72</v>
      </c>
      <c r="J22" s="33">
        <f t="shared" si="7"/>
        <v>149805.99</v>
      </c>
      <c r="K22" s="33">
        <f t="shared" si="7"/>
        <v>100502.91</v>
      </c>
      <c r="L22" s="33">
        <f t="shared" si="6"/>
        <v>1240197.2</v>
      </c>
      <c r="M22"/>
    </row>
    <row r="23" spans="1:13" ht="17.25" customHeight="1">
      <c r="A23" s="27" t="s">
        <v>24</v>
      </c>
      <c r="B23" s="33">
        <v>2872.35</v>
      </c>
      <c r="C23" s="33">
        <v>14070.65</v>
      </c>
      <c r="D23" s="33">
        <v>49308.09</v>
      </c>
      <c r="E23" s="33">
        <v>36262.36</v>
      </c>
      <c r="F23" s="33">
        <v>58956.38</v>
      </c>
      <c r="G23" s="33">
        <v>32965.21</v>
      </c>
      <c r="H23" s="33">
        <v>16708.69</v>
      </c>
      <c r="I23" s="33">
        <v>13225.55</v>
      </c>
      <c r="J23" s="33">
        <v>22047.07</v>
      </c>
      <c r="K23" s="33">
        <v>25719.75</v>
      </c>
      <c r="L23" s="33">
        <f t="shared" si="6"/>
        <v>272136.1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614.83</v>
      </c>
      <c r="C26" s="33">
        <v>414.23</v>
      </c>
      <c r="D26" s="33">
        <v>1300</v>
      </c>
      <c r="E26" s="33">
        <v>1078.56</v>
      </c>
      <c r="F26" s="33">
        <v>1133.27</v>
      </c>
      <c r="G26" s="33">
        <v>674.75</v>
      </c>
      <c r="H26" s="33">
        <v>351.7</v>
      </c>
      <c r="I26" s="33">
        <v>476.75</v>
      </c>
      <c r="J26" s="33">
        <v>593.99</v>
      </c>
      <c r="K26" s="33">
        <v>734.67</v>
      </c>
      <c r="L26" s="33">
        <f t="shared" si="6"/>
        <v>7372.749999999999</v>
      </c>
      <c r="M26" s="60"/>
    </row>
    <row r="27" spans="1:13" ht="17.25" customHeight="1">
      <c r="A27" s="27" t="s">
        <v>74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440.83</v>
      </c>
      <c r="L27" s="33">
        <f t="shared" si="6"/>
        <v>4155.71</v>
      </c>
      <c r="M27" s="60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-118713.4</v>
      </c>
      <c r="C31" s="33">
        <f t="shared" si="8"/>
        <v>-14428.25</v>
      </c>
      <c r="D31" s="33">
        <f t="shared" si="8"/>
        <v>-56558.970000000016</v>
      </c>
      <c r="E31" s="33">
        <f t="shared" si="8"/>
        <v>-34449.29999999991</v>
      </c>
      <c r="F31" s="33">
        <f t="shared" si="8"/>
        <v>-29183.07</v>
      </c>
      <c r="G31" s="33">
        <f t="shared" si="8"/>
        <v>-17423.17</v>
      </c>
      <c r="H31" s="33">
        <f t="shared" si="8"/>
        <v>-15837.679999999998</v>
      </c>
      <c r="I31" s="33">
        <f t="shared" si="8"/>
        <v>-20811.31</v>
      </c>
      <c r="J31" s="33">
        <f t="shared" si="8"/>
        <v>-13850.029999999995</v>
      </c>
      <c r="K31" s="33">
        <f t="shared" si="8"/>
        <v>-31998</v>
      </c>
      <c r="L31" s="33">
        <f aca="true" t="shared" si="9" ref="L31:L38">SUM(B31:K31)</f>
        <v>-353253.1799999999</v>
      </c>
      <c r="M31"/>
    </row>
    <row r="32" spans="1:13" ht="18.75" customHeight="1">
      <c r="A32" s="27" t="s">
        <v>28</v>
      </c>
      <c r="B32" s="33">
        <f>B33+B34+B35+B36</f>
        <v>-24697.2</v>
      </c>
      <c r="C32" s="33">
        <f aca="true" t="shared" si="10" ref="C32:K32">C33+C34+C35+C36</f>
        <v>-26985.2</v>
      </c>
      <c r="D32" s="33">
        <f t="shared" si="10"/>
        <v>-84937.6</v>
      </c>
      <c r="E32" s="33">
        <f t="shared" si="10"/>
        <v>-59765.2</v>
      </c>
      <c r="F32" s="33">
        <f t="shared" si="10"/>
        <v>-55501.6</v>
      </c>
      <c r="G32" s="33">
        <f t="shared" si="10"/>
        <v>-42103.6</v>
      </c>
      <c r="H32" s="33">
        <f t="shared" si="10"/>
        <v>-18972.8</v>
      </c>
      <c r="I32" s="33">
        <f t="shared" si="10"/>
        <v>-30926.530000000002</v>
      </c>
      <c r="J32" s="33">
        <f t="shared" si="10"/>
        <v>-37501.2</v>
      </c>
      <c r="K32" s="33">
        <f t="shared" si="10"/>
        <v>-52289.6</v>
      </c>
      <c r="L32" s="33">
        <f t="shared" si="9"/>
        <v>-433680.53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-24697.2</v>
      </c>
      <c r="C33" s="33">
        <f t="shared" si="11"/>
        <v>-26985.2</v>
      </c>
      <c r="D33" s="33">
        <f t="shared" si="11"/>
        <v>-84937.6</v>
      </c>
      <c r="E33" s="33">
        <f t="shared" si="11"/>
        <v>-59765.2</v>
      </c>
      <c r="F33" s="33">
        <f t="shared" si="11"/>
        <v>-55501.6</v>
      </c>
      <c r="G33" s="33">
        <f t="shared" si="11"/>
        <v>-42103.6</v>
      </c>
      <c r="H33" s="33">
        <f t="shared" si="11"/>
        <v>-18972.8</v>
      </c>
      <c r="I33" s="33">
        <f t="shared" si="11"/>
        <v>-23258.4</v>
      </c>
      <c r="J33" s="33">
        <f t="shared" si="11"/>
        <v>-37501.2</v>
      </c>
      <c r="K33" s="33">
        <f t="shared" si="11"/>
        <v>-52289.6</v>
      </c>
      <c r="L33" s="33">
        <f t="shared" si="9"/>
        <v>-426012.4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-7668.13</v>
      </c>
      <c r="J36" s="17">
        <v>0</v>
      </c>
      <c r="K36" s="17">
        <v>0</v>
      </c>
      <c r="L36" s="33">
        <f t="shared" si="9"/>
        <v>-7668.13</v>
      </c>
      <c r="M36"/>
    </row>
    <row r="37" spans="1:13" s="36" customFormat="1" ht="18.75" customHeight="1">
      <c r="A37" s="27" t="s">
        <v>32</v>
      </c>
      <c r="B37" s="38">
        <f>SUM(B38:B49)</f>
        <v>-105667.89</v>
      </c>
      <c r="C37" s="38">
        <f aca="true" t="shared" si="12" ref="C37:K37">SUM(C38:C49)</f>
        <v>-2303.37</v>
      </c>
      <c r="D37" s="38">
        <f t="shared" si="12"/>
        <v>-7228.82</v>
      </c>
      <c r="E37" s="38">
        <f t="shared" si="12"/>
        <v>-11516.109999999906</v>
      </c>
      <c r="F37" s="38">
        <f t="shared" si="12"/>
        <v>-6301.68</v>
      </c>
      <c r="G37" s="38">
        <f t="shared" si="12"/>
        <v>-3752.03</v>
      </c>
      <c r="H37" s="38">
        <f t="shared" si="12"/>
        <v>-8267.62</v>
      </c>
      <c r="I37" s="38">
        <f t="shared" si="12"/>
        <v>-2651.05</v>
      </c>
      <c r="J37" s="38">
        <f t="shared" si="12"/>
        <v>-3302.95</v>
      </c>
      <c r="K37" s="38">
        <f t="shared" si="12"/>
        <v>-4085.22</v>
      </c>
      <c r="L37" s="33">
        <f t="shared" si="9"/>
        <v>-155076.73999999987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-3418.84</v>
      </c>
      <c r="C48" s="17">
        <v>-2303.37</v>
      </c>
      <c r="D48" s="17">
        <v>-7228.82</v>
      </c>
      <c r="E48" s="17">
        <v>-5997.46</v>
      </c>
      <c r="F48" s="17">
        <v>-6301.68</v>
      </c>
      <c r="G48" s="17">
        <v>-3752.03</v>
      </c>
      <c r="H48" s="17">
        <v>-1955.69</v>
      </c>
      <c r="I48" s="17">
        <v>-2651.05</v>
      </c>
      <c r="J48" s="17">
        <v>-3302.95</v>
      </c>
      <c r="K48" s="17">
        <v>-4085.22</v>
      </c>
      <c r="L48" s="30">
        <f t="shared" si="13"/>
        <v>-40997.10999999999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11651.69</v>
      </c>
      <c r="C50" s="17">
        <v>14860.32</v>
      </c>
      <c r="D50" s="17">
        <v>35607.45</v>
      </c>
      <c r="E50" s="17">
        <v>36832.01</v>
      </c>
      <c r="F50" s="17">
        <v>32620.21</v>
      </c>
      <c r="G50" s="17">
        <v>28432.46</v>
      </c>
      <c r="H50" s="17">
        <v>11402.74</v>
      </c>
      <c r="I50" s="17">
        <v>12766.27</v>
      </c>
      <c r="J50" s="17">
        <v>26954.12</v>
      </c>
      <c r="K50" s="17">
        <v>24376.82</v>
      </c>
      <c r="L50" s="33">
        <f aca="true" t="shared" si="14" ref="L50:L55">SUM(B50:K50)</f>
        <v>235504.08999999997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691812.11</v>
      </c>
      <c r="C55" s="41">
        <f t="shared" si="16"/>
        <v>531349.7200000001</v>
      </c>
      <c r="D55" s="41">
        <f t="shared" si="16"/>
        <v>1654518.9200000002</v>
      </c>
      <c r="E55" s="41">
        <f t="shared" si="16"/>
        <v>1384945.2100000004</v>
      </c>
      <c r="F55" s="41">
        <f t="shared" si="16"/>
        <v>1465529.8099999998</v>
      </c>
      <c r="G55" s="41">
        <f t="shared" si="16"/>
        <v>872079.49</v>
      </c>
      <c r="H55" s="41">
        <f t="shared" si="16"/>
        <v>446592.05</v>
      </c>
      <c r="I55" s="41">
        <f t="shared" si="16"/>
        <v>606489.56</v>
      </c>
      <c r="J55" s="41">
        <f t="shared" si="16"/>
        <v>767694.9099999999</v>
      </c>
      <c r="K55" s="41">
        <f t="shared" si="16"/>
        <v>936099.69</v>
      </c>
      <c r="L55" s="42">
        <f t="shared" si="14"/>
        <v>9357111.47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691812.11</v>
      </c>
      <c r="C61" s="41">
        <f aca="true" t="shared" si="18" ref="C61:J61">SUM(C62:C73)</f>
        <v>531349.72</v>
      </c>
      <c r="D61" s="41">
        <f t="shared" si="18"/>
        <v>1654518.924813325</v>
      </c>
      <c r="E61" s="41">
        <f t="shared" si="18"/>
        <v>1384945.2143146752</v>
      </c>
      <c r="F61" s="41">
        <f t="shared" si="18"/>
        <v>1465529.8057053208</v>
      </c>
      <c r="G61" s="41">
        <f t="shared" si="18"/>
        <v>872079.488056563</v>
      </c>
      <c r="H61" s="41">
        <f t="shared" si="18"/>
        <v>446592.0526667753</v>
      </c>
      <c r="I61" s="41">
        <f>SUM(I62:I78)</f>
        <v>606489.5632977022</v>
      </c>
      <c r="J61" s="41">
        <f t="shared" si="18"/>
        <v>767694.908524593</v>
      </c>
      <c r="K61" s="41">
        <f>SUM(K62:K75)</f>
        <v>936099.69</v>
      </c>
      <c r="L61" s="46">
        <f>SUM(B61:K61)</f>
        <v>9357111.477378953</v>
      </c>
      <c r="M61" s="40"/>
    </row>
    <row r="62" spans="1:13" ht="18.75" customHeight="1">
      <c r="A62" s="47" t="s">
        <v>45</v>
      </c>
      <c r="B62" s="48">
        <v>691812.11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691812.11</v>
      </c>
      <c r="M62"/>
    </row>
    <row r="63" spans="1:13" ht="18.75" customHeight="1">
      <c r="A63" s="47" t="s">
        <v>54</v>
      </c>
      <c r="B63" s="17">
        <v>0</v>
      </c>
      <c r="C63" s="48">
        <v>464499.62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464499.62</v>
      </c>
      <c r="M63"/>
    </row>
    <row r="64" spans="1:13" ht="18.75" customHeight="1">
      <c r="A64" s="47" t="s">
        <v>55</v>
      </c>
      <c r="B64" s="17">
        <v>0</v>
      </c>
      <c r="C64" s="48">
        <v>66850.1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66850.1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1654518.924813325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1654518.924813325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1384945.2143146752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1384945.2143146752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1465529.8057053208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1465529.8057053208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872079.488056563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872079.488056563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446592.0526667753</v>
      </c>
      <c r="I69" s="17">
        <v>0</v>
      </c>
      <c r="J69" s="17">
        <v>0</v>
      </c>
      <c r="K69" s="17">
        <v>0</v>
      </c>
      <c r="L69" s="46">
        <f t="shared" si="19"/>
        <v>446592.0526667753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606489.5632977022</v>
      </c>
      <c r="J70" s="17">
        <v>0</v>
      </c>
      <c r="K70" s="17">
        <v>0</v>
      </c>
      <c r="L70" s="46">
        <f t="shared" si="19"/>
        <v>606489.5632977022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767694.908524593</v>
      </c>
      <c r="K71" s="17">
        <v>0</v>
      </c>
      <c r="L71" s="46">
        <f t="shared" si="19"/>
        <v>767694.908524593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552537.88</v>
      </c>
      <c r="L72" s="46">
        <f t="shared" si="19"/>
        <v>552537.88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383561.81</v>
      </c>
      <c r="L73" s="46">
        <f t="shared" si="19"/>
        <v>383561.81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2023-04-25T17:24:35Z</dcterms:modified>
  <cp:category/>
  <cp:version/>
  <cp:contentType/>
  <cp:contentStatus/>
</cp:coreProperties>
</file>