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<sst xmlns="http://schemas.openxmlformats.org/spreadsheetml/2006/main" count="86" uniqueCount="85">
  <si>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</si>
  <si>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</si>
  <si>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</si>
  <si>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</si>
  <si>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</si>
  <si>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</si>
  <si>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</si>
  <si>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</si>
  <si>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</si>
  <si>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</si>
  <si>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</si>
  <si>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</si>
  <si>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</si>
  <si>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</si>
  <si>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</si>
  <si>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</si>
  <si>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</si>
  <si>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</si>
  <si>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</si>
  <si>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</si>
  <si>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</si>
  <si>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</si>
  <si>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</si>
  <si>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</si>
  <si>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</si>
  <si>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</si>
  <si>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</si>
  <si>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</si>
  <si>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</si>
  <si>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</si>
  <si>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</si>
  <si>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</si>
  <si>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</si>
  <si>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</si>
  <si>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</si>
  <si>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</si>
  <si>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</si>
  <si>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</si>
  <si>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</si>
  <si>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</si>
  <si>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</si>
  <si>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</si>
  <si>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</si>
  <si>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</si>
  <si>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</si>
  <si>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</si>
  <si>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</si>
  <si>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</si>
  <si>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</si>
  <si>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</si>
  <si>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</si>
  <si>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</si>
  <si>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</si>
  <si>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</si>
  <si>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</si>
  <si>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</si>
  <si>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</si>
  <si>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</si>
  <si>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</si>
  <si>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</si>
  <si>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</si>
  <si>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</si>
  <si>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</si>
  <si>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</si>
  <si>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</si>
  <si>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</si>
  <si>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</si>
  <si>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</si>
  <si>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</si>
  <si>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</si>
  <si>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</si>
  <si>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</si>
  <si>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</si>
  <si>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</si>
  <si>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</si>
  <si>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</si>
  <si>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</si>
  <si>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</si>
  <si>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</si>
  <si>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</si>
  <si>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</si>
  <si>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</si>
  <si>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</si>
  <si>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</si>
  <si>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19/03/23 - VENCIMENTO 24/03/23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</si>
</sst>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20899</v>
      </c>
      <c r="C7" s="10">
        <f aca="true" t="shared" si="0" ref="C7:K7">C8+C11</f>
        <v>30351</v>
      </c>
      <c r="D7" s="10">
        <f t="shared" si="0"/>
        <v>93991</v>
      </c>
      <c r="E7" s="10">
        <f t="shared" si="0"/>
        <v>81780</v>
      </c>
      <c r="F7" s="10">
        <f t="shared" si="0"/>
        <v>92174</v>
      </c>
      <c r="G7" s="10">
        <f t="shared" si="0"/>
        <v>39045</v>
      </c>
      <c r="H7" s="10">
        <f t="shared" si="0"/>
        <v>23825</v>
      </c>
      <c r="I7" s="10">
        <f t="shared" si="0"/>
        <v>39480</v>
      </c>
      <c r="J7" s="10">
        <f t="shared" si="0"/>
        <v>23665</v>
      </c>
      <c r="K7" s="10">
        <f t="shared" si="0"/>
        <v>72864</v>
      </c>
      <c r="L7" s="10">
        <f aca="true" t="shared" si="1" ref="L7:L13">SUM(B7:K7)</f>
        <v>518074</v>
      </c>
      <c r="M7" s="11"/>
    </row>
    <row r="8" spans="1:13" ht="17.25" customHeight="1">
      <c r="A8" s="12" t="s">
        <v>82</v>
      </c>
      <c r="B8" s="13">
        <f>B9+B10</f>
        <v>1799</v>
      </c>
      <c r="C8" s="13">
        <f aca="true" t="shared" si="2" ref="C8:K8">C9+C10</f>
        <v>2250</v>
      </c>
      <c r="D8" s="13">
        <f t="shared" si="2"/>
        <v>7624</v>
      </c>
      <c r="E8" s="13">
        <f t="shared" si="2"/>
        <v>5914</v>
      </c>
      <c r="F8" s="13">
        <f t="shared" si="2"/>
        <v>6370</v>
      </c>
      <c r="G8" s="13">
        <f t="shared" si="2"/>
        <v>3292</v>
      </c>
      <c r="H8" s="13">
        <f t="shared" si="2"/>
        <v>1718</v>
      </c>
      <c r="I8" s="13">
        <f t="shared" si="2"/>
        <v>2478</v>
      </c>
      <c r="J8" s="13">
        <f t="shared" si="2"/>
        <v>1758</v>
      </c>
      <c r="K8" s="13">
        <f t="shared" si="2"/>
        <v>4771</v>
      </c>
      <c r="L8" s="13">
        <f t="shared" si="1"/>
        <v>37974</v>
      </c>
      <c r="M8"/>
    </row>
    <row r="9" spans="1:13" ht="17.25" customHeight="1">
      <c r="A9" s="14" t="s">
        <v>18</v>
      </c>
      <c r="B9" s="15">
        <v>1798</v>
      </c>
      <c r="C9" s="15">
        <v>2250</v>
      </c>
      <c r="D9" s="15">
        <v>7624</v>
      </c>
      <c r="E9" s="15">
        <v>5914</v>
      </c>
      <c r="F9" s="15">
        <v>6370</v>
      </c>
      <c r="G9" s="15">
        <v>3292</v>
      </c>
      <c r="H9" s="15">
        <v>1707</v>
      </c>
      <c r="I9" s="15">
        <v>2478</v>
      </c>
      <c r="J9" s="15">
        <v>1758</v>
      </c>
      <c r="K9" s="15">
        <v>4771</v>
      </c>
      <c r="L9" s="13">
        <f t="shared" si="1"/>
        <v>37962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</v>
      </c>
      <c r="I10" s="15">
        <v>0</v>
      </c>
      <c r="J10" s="15">
        <v>0</v>
      </c>
      <c r="K10" s="15">
        <v>0</v>
      </c>
      <c r="L10" s="13">
        <f t="shared" si="1"/>
        <v>12</v>
      </c>
      <c r="M10"/>
    </row>
    <row r="11" spans="1:13" ht="17.25" customHeight="1">
      <c r="A11" s="12" t="s">
        <v>71</v>
      </c>
      <c r="B11" s="15">
        <v>19100</v>
      </c>
      <c r="C11" s="15">
        <v>28101</v>
      </c>
      <c r="D11" s="15">
        <v>86367</v>
      </c>
      <c r="E11" s="15">
        <v>75866</v>
      </c>
      <c r="F11" s="15">
        <v>85804</v>
      </c>
      <c r="G11" s="15">
        <v>35753</v>
      </c>
      <c r="H11" s="15">
        <v>22107</v>
      </c>
      <c r="I11" s="15">
        <v>37002</v>
      </c>
      <c r="J11" s="15">
        <v>21907</v>
      </c>
      <c r="K11" s="15">
        <v>68093</v>
      </c>
      <c r="L11" s="13">
        <f t="shared" si="1"/>
        <v>480100</v>
      </c>
      <c r="M11" s="60"/>
    </row>
    <row r="12" spans="1:13" ht="17.25" customHeight="1">
      <c r="A12" s="14" t="s">
        <v>83</v>
      </c>
      <c r="B12" s="15">
        <v>2880</v>
      </c>
      <c r="C12" s="15">
        <v>2654</v>
      </c>
      <c r="D12" s="15">
        <v>8633</v>
      </c>
      <c r="E12" s="15">
        <v>9142</v>
      </c>
      <c r="F12" s="15">
        <v>8915</v>
      </c>
      <c r="G12" s="15">
        <v>3938</v>
      </c>
      <c r="H12" s="15">
        <v>2450</v>
      </c>
      <c r="I12" s="15">
        <v>2394</v>
      </c>
      <c r="J12" s="15">
        <v>1780</v>
      </c>
      <c r="K12" s="15">
        <v>4787</v>
      </c>
      <c r="L12" s="13">
        <f t="shared" si="1"/>
        <v>47573</v>
      </c>
      <c r="M12" s="60"/>
    </row>
    <row r="13" spans="1:13" ht="17.25" customHeight="1">
      <c r="A13" s="14" t="s">
        <v>72</v>
      </c>
      <c r="B13" s="15">
        <f>+B11-B12</f>
        <v>16220</v>
      </c>
      <c r="C13" s="15">
        <f aca="true" t="shared" si="3" ref="C13:K13">+C11-C12</f>
        <v>25447</v>
      </c>
      <c r="D13" s="15">
        <f t="shared" si="3"/>
        <v>77734</v>
      </c>
      <c r="E13" s="15">
        <f t="shared" si="3"/>
        <v>66724</v>
      </c>
      <c r="F13" s="15">
        <f t="shared" si="3"/>
        <v>76889</v>
      </c>
      <c r="G13" s="15">
        <f t="shared" si="3"/>
        <v>31815</v>
      </c>
      <c r="H13" s="15">
        <f t="shared" si="3"/>
        <v>19657</v>
      </c>
      <c r="I13" s="15">
        <f t="shared" si="3"/>
        <v>34608</v>
      </c>
      <c r="J13" s="15">
        <f t="shared" si="3"/>
        <v>20127</v>
      </c>
      <c r="K13" s="15">
        <f t="shared" si="3"/>
        <v>63306</v>
      </c>
      <c r="L13" s="13">
        <f t="shared" si="1"/>
        <v>432527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1.278877832872974</v>
      </c>
      <c r="C18" s="22">
        <v>1.152396032376494</v>
      </c>
      <c r="D18" s="22">
        <v>1.083066946808024</v>
      </c>
      <c r="E18" s="22">
        <v>1.093227428764625</v>
      </c>
      <c r="F18" s="22">
        <v>1.192318933345611</v>
      </c>
      <c r="G18" s="22">
        <v>1.093498911035259</v>
      </c>
      <c r="H18" s="22">
        <v>1.050965948121378</v>
      </c>
      <c r="I18" s="22">
        <v>1.123884740081091</v>
      </c>
      <c r="J18" s="22">
        <v>1.273098840969651</v>
      </c>
      <c r="K18" s="22">
        <v>1.08576814355747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196198.16</v>
      </c>
      <c r="C20" s="25">
        <f aca="true" t="shared" si="4" ref="C20:K20">SUM(C21:C28)</f>
        <v>154064.19</v>
      </c>
      <c r="D20" s="25">
        <f t="shared" si="4"/>
        <v>530494.4600000001</v>
      </c>
      <c r="E20" s="25">
        <f t="shared" si="4"/>
        <v>471977.58999999997</v>
      </c>
      <c r="F20" s="25">
        <f t="shared" si="4"/>
        <v>507793.2</v>
      </c>
      <c r="G20" s="25">
        <f t="shared" si="4"/>
        <v>220969.48</v>
      </c>
      <c r="H20" s="25">
        <f t="shared" si="4"/>
        <v>143540.88</v>
      </c>
      <c r="I20" s="25">
        <f t="shared" si="4"/>
        <v>203687.86</v>
      </c>
      <c r="J20" s="25">
        <f t="shared" si="4"/>
        <v>155363.09</v>
      </c>
      <c r="K20" s="25">
        <f t="shared" si="4"/>
        <v>323430.19999999995</v>
      </c>
      <c r="L20" s="25">
        <f>SUM(B20:K20)</f>
        <v>2907519.1099999994</v>
      </c>
      <c r="M20"/>
    </row>
    <row r="21" spans="1:13" ht="17.25" customHeight="1">
      <c r="A21" s="26" t="s">
        <v>22</v>
      </c>
      <c r="B21" s="56">
        <f>ROUND((B15+B16)*B7,2)</f>
        <v>150667.16</v>
      </c>
      <c r="C21" s="56">
        <f aca="true" t="shared" si="5" ref="C21:K21">ROUND((C15+C16)*C7,2)</f>
        <v>124548.36</v>
      </c>
      <c r="D21" s="56">
        <f t="shared" si="5"/>
        <v>459052.04</v>
      </c>
      <c r="E21" s="56">
        <f t="shared" si="5"/>
        <v>404582.02</v>
      </c>
      <c r="F21" s="56">
        <f t="shared" si="5"/>
        <v>402910.99</v>
      </c>
      <c r="G21" s="56">
        <f t="shared" si="5"/>
        <v>187665.89</v>
      </c>
      <c r="H21" s="56">
        <f t="shared" si="5"/>
        <v>126139.08</v>
      </c>
      <c r="I21" s="56">
        <f t="shared" si="5"/>
        <v>173301.41</v>
      </c>
      <c r="J21" s="56">
        <f t="shared" si="5"/>
        <v>111876.29</v>
      </c>
      <c r="K21" s="56">
        <f t="shared" si="5"/>
        <v>281291.47</v>
      </c>
      <c r="L21" s="33">
        <f aca="true" t="shared" si="6" ref="L21:L28">SUM(B21:K21)</f>
        <v>2422034.71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42017.73</v>
      </c>
      <c r="C22" s="33">
        <f t="shared" si="7"/>
        <v>18980.68</v>
      </c>
      <c r="D22" s="33">
        <f t="shared" si="7"/>
        <v>38132.05</v>
      </c>
      <c r="E22" s="33">
        <f t="shared" si="7"/>
        <v>37718.14</v>
      </c>
      <c r="F22" s="33">
        <f t="shared" si="7"/>
        <v>77487.41</v>
      </c>
      <c r="G22" s="33">
        <f t="shared" si="7"/>
        <v>17546.56</v>
      </c>
      <c r="H22" s="33">
        <f t="shared" si="7"/>
        <v>6428.8</v>
      </c>
      <c r="I22" s="33">
        <f t="shared" si="7"/>
        <v>21469.4</v>
      </c>
      <c r="J22" s="33">
        <f t="shared" si="7"/>
        <v>30553.29</v>
      </c>
      <c r="K22" s="33">
        <f t="shared" si="7"/>
        <v>24125.85</v>
      </c>
      <c r="L22" s="33">
        <f t="shared" si="6"/>
        <v>314459.91</v>
      </c>
      <c r="M22"/>
    </row>
    <row r="23" spans="1:13" ht="17.25" customHeight="1">
      <c r="A23" s="27" t="s">
        <v>24</v>
      </c>
      <c r="B23" s="33">
        <v>862.82</v>
      </c>
      <c r="C23" s="33">
        <v>8097.26</v>
      </c>
      <c r="D23" s="33">
        <v>27460.22</v>
      </c>
      <c r="E23" s="33">
        <v>24231.23</v>
      </c>
      <c r="F23" s="33">
        <v>23518.68</v>
      </c>
      <c r="G23" s="33">
        <v>14715.63</v>
      </c>
      <c r="H23" s="33">
        <v>8603.92</v>
      </c>
      <c r="I23" s="33">
        <v>6305.24</v>
      </c>
      <c r="J23" s="33">
        <v>8628.23</v>
      </c>
      <c r="K23" s="33">
        <v>13141.45</v>
      </c>
      <c r="L23" s="33">
        <f t="shared" si="6"/>
        <v>135564.68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466.33</v>
      </c>
      <c r="C26" s="33">
        <v>367.33</v>
      </c>
      <c r="D26" s="33">
        <v>1260.92</v>
      </c>
      <c r="E26" s="33">
        <v>1122.85</v>
      </c>
      <c r="F26" s="33">
        <v>1206.21</v>
      </c>
      <c r="G26" s="33">
        <v>526.25</v>
      </c>
      <c r="H26" s="33">
        <v>341.28</v>
      </c>
      <c r="I26" s="33">
        <v>484.57</v>
      </c>
      <c r="J26" s="33">
        <v>369.94</v>
      </c>
      <c r="K26" s="33">
        <v>768.54</v>
      </c>
      <c r="L26" s="33">
        <f t="shared" si="6"/>
        <v>6914.219999999998</v>
      </c>
      <c r="M26" s="60"/>
    </row>
    <row r="27" spans="1:13" ht="17.25" customHeight="1">
      <c r="A27" s="27" t="s">
        <v>75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271.27</v>
      </c>
      <c r="J27" s="33">
        <v>326.82</v>
      </c>
      <c r="K27" s="33">
        <v>440.83</v>
      </c>
      <c r="L27" s="33">
        <f t="shared" si="6"/>
        <v>4155.71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-112753.35</v>
      </c>
      <c r="C31" s="33">
        <f t="shared" si="8"/>
        <v>-11942.61</v>
      </c>
      <c r="D31" s="33">
        <f t="shared" si="8"/>
        <v>-40557.119999999995</v>
      </c>
      <c r="E31" s="33">
        <f t="shared" si="8"/>
        <v>-419383.98</v>
      </c>
      <c r="F31" s="33">
        <f t="shared" si="8"/>
        <v>-34735.3</v>
      </c>
      <c r="G31" s="33">
        <f t="shared" si="8"/>
        <v>-17411.1</v>
      </c>
      <c r="H31" s="33">
        <f t="shared" si="8"/>
        <v>-15720.48</v>
      </c>
      <c r="I31" s="33">
        <f t="shared" si="8"/>
        <v>-184597.71000000002</v>
      </c>
      <c r="J31" s="33">
        <f t="shared" si="8"/>
        <v>-9792.3</v>
      </c>
      <c r="K31" s="33">
        <f t="shared" si="8"/>
        <v>-25265.95</v>
      </c>
      <c r="L31" s="33">
        <f aca="true" t="shared" si="9" ref="L31:L38">SUM(B31:K31)</f>
        <v>-872159.9000000001</v>
      </c>
      <c r="M31"/>
    </row>
    <row r="32" spans="1:13" ht="18.75" customHeight="1">
      <c r="A32" s="27" t="s">
        <v>28</v>
      </c>
      <c r="B32" s="33">
        <f>B33+B34+B35+B36</f>
        <v>-7911.2</v>
      </c>
      <c r="C32" s="33">
        <f aca="true" t="shared" si="10" ref="C32:K32">C33+C34+C35+C36</f>
        <v>-9900</v>
      </c>
      <c r="D32" s="33">
        <f t="shared" si="10"/>
        <v>-33545.6</v>
      </c>
      <c r="E32" s="33">
        <f t="shared" si="10"/>
        <v>-26021.6</v>
      </c>
      <c r="F32" s="33">
        <f t="shared" si="10"/>
        <v>-28028</v>
      </c>
      <c r="G32" s="33">
        <f t="shared" si="10"/>
        <v>-14484.8</v>
      </c>
      <c r="H32" s="33">
        <f t="shared" si="10"/>
        <v>-7510.8</v>
      </c>
      <c r="I32" s="33">
        <f t="shared" si="10"/>
        <v>-10903.2</v>
      </c>
      <c r="J32" s="33">
        <f t="shared" si="10"/>
        <v>-7735.2</v>
      </c>
      <c r="K32" s="33">
        <f t="shared" si="10"/>
        <v>-20992.4</v>
      </c>
      <c r="L32" s="33">
        <f t="shared" si="9"/>
        <v>-167032.80000000002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-7911.2</v>
      </c>
      <c r="C33" s="33">
        <f t="shared" si="11"/>
        <v>-9900</v>
      </c>
      <c r="D33" s="33">
        <f t="shared" si="11"/>
        <v>-33545.6</v>
      </c>
      <c r="E33" s="33">
        <f t="shared" si="11"/>
        <v>-26021.6</v>
      </c>
      <c r="F33" s="33">
        <f t="shared" si="11"/>
        <v>-28028</v>
      </c>
      <c r="G33" s="33">
        <f t="shared" si="11"/>
        <v>-14484.8</v>
      </c>
      <c r="H33" s="33">
        <f t="shared" si="11"/>
        <v>-7510.8</v>
      </c>
      <c r="I33" s="33">
        <f t="shared" si="11"/>
        <v>-10903.2</v>
      </c>
      <c r="J33" s="33">
        <f t="shared" si="11"/>
        <v>-7735.2</v>
      </c>
      <c r="K33" s="33">
        <f t="shared" si="11"/>
        <v>-20992.4</v>
      </c>
      <c r="L33" s="33">
        <f t="shared" si="9"/>
        <v>-167032.80000000002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-104842.15000000001</v>
      </c>
      <c r="C37" s="38">
        <f aca="true" t="shared" si="12" ref="C37:K37">SUM(C38:C49)</f>
        <v>-2042.61</v>
      </c>
      <c r="D37" s="38">
        <f t="shared" si="12"/>
        <v>-7011.52</v>
      </c>
      <c r="E37" s="38">
        <f t="shared" si="12"/>
        <v>-393362.38</v>
      </c>
      <c r="F37" s="38">
        <f t="shared" si="12"/>
        <v>-6707.3</v>
      </c>
      <c r="G37" s="38">
        <f t="shared" si="12"/>
        <v>-2926.3</v>
      </c>
      <c r="H37" s="38">
        <f t="shared" si="12"/>
        <v>-8209.68</v>
      </c>
      <c r="I37" s="38">
        <f t="shared" si="12"/>
        <v>-173694.51</v>
      </c>
      <c r="J37" s="38">
        <f t="shared" si="12"/>
        <v>-2057.1</v>
      </c>
      <c r="K37" s="38">
        <f t="shared" si="12"/>
        <v>-4273.55</v>
      </c>
      <c r="L37" s="33">
        <f t="shared" si="9"/>
        <v>-705127.1000000001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-2593.1</v>
      </c>
      <c r="C48" s="17">
        <v>-2042.61</v>
      </c>
      <c r="D48" s="17">
        <v>-7011.52</v>
      </c>
      <c r="E48" s="17">
        <v>-6243.73</v>
      </c>
      <c r="F48" s="17">
        <v>-6707.3</v>
      </c>
      <c r="G48" s="17">
        <v>-2926.3</v>
      </c>
      <c r="H48" s="17">
        <v>-1897.75</v>
      </c>
      <c r="I48" s="17">
        <v>-2694.51</v>
      </c>
      <c r="J48" s="17">
        <v>-2057.1</v>
      </c>
      <c r="K48" s="17">
        <v>-4273.55</v>
      </c>
      <c r="L48" s="30">
        <f t="shared" si="13"/>
        <v>-38447.47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83444.81</v>
      </c>
      <c r="C55" s="41">
        <f t="shared" si="16"/>
        <v>142121.58000000002</v>
      </c>
      <c r="D55" s="41">
        <f t="shared" si="16"/>
        <v>489937.3400000001</v>
      </c>
      <c r="E55" s="41">
        <f t="shared" si="16"/>
        <v>52593.609999999986</v>
      </c>
      <c r="F55" s="41">
        <f t="shared" si="16"/>
        <v>473057.9</v>
      </c>
      <c r="G55" s="41">
        <f t="shared" si="16"/>
        <v>203558.38</v>
      </c>
      <c r="H55" s="41">
        <f t="shared" si="16"/>
        <v>127820.40000000001</v>
      </c>
      <c r="I55" s="41">
        <f t="shared" si="16"/>
        <v>19090.149999999965</v>
      </c>
      <c r="J55" s="41">
        <f t="shared" si="16"/>
        <v>145570.79</v>
      </c>
      <c r="K55" s="41">
        <f t="shared" si="16"/>
        <v>298164.24999999994</v>
      </c>
      <c r="L55" s="42">
        <f t="shared" si="14"/>
        <v>2035359.21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83444.81</v>
      </c>
      <c r="C61" s="41">
        <f aca="true" t="shared" si="18" ref="C61:J61">SUM(C62:C73)</f>
        <v>142121.58000000002</v>
      </c>
      <c r="D61" s="41">
        <f t="shared" si="18"/>
        <v>489937.3413851117</v>
      </c>
      <c r="E61" s="41">
        <f t="shared" si="18"/>
        <v>52593.61142285184</v>
      </c>
      <c r="F61" s="41">
        <f t="shared" si="18"/>
        <v>473057.9018116469</v>
      </c>
      <c r="G61" s="41">
        <f t="shared" si="18"/>
        <v>203558.37634684585</v>
      </c>
      <c r="H61" s="41">
        <f t="shared" si="18"/>
        <v>127820.39780466183</v>
      </c>
      <c r="I61" s="41">
        <f>SUM(I62:I78)</f>
        <v>19090.15011948339</v>
      </c>
      <c r="J61" s="41">
        <f t="shared" si="18"/>
        <v>145570.7851231923</v>
      </c>
      <c r="K61" s="41">
        <f>SUM(K62:K75)</f>
        <v>298164.25</v>
      </c>
      <c r="L61" s="46">
        <f>SUM(B61:K61)</f>
        <v>2035359.2040137937</v>
      </c>
      <c r="M61" s="40"/>
    </row>
    <row r="62" spans="1:13" ht="18.75" customHeight="1">
      <c r="A62" s="47" t="s">
        <v>46</v>
      </c>
      <c r="B62" s="48">
        <v>83444.81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83444.81</v>
      </c>
      <c r="M62"/>
    </row>
    <row r="63" spans="1:13" ht="18.75" customHeight="1">
      <c r="A63" s="47" t="s">
        <v>55</v>
      </c>
      <c r="B63" s="17">
        <v>0</v>
      </c>
      <c r="C63" s="48">
        <v>124228.47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124228.47</v>
      </c>
      <c r="M63"/>
    </row>
    <row r="64" spans="1:13" ht="18.75" customHeight="1">
      <c r="A64" s="47" t="s">
        <v>56</v>
      </c>
      <c r="B64" s="17">
        <v>0</v>
      </c>
      <c r="C64" s="48">
        <v>17893.11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17893.11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489937.3413851117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489937.3413851117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52593.61142285184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52593.61142285184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473057.9018116469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473057.9018116469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203558.37634684585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203558.37634684585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127820.39780466183</v>
      </c>
      <c r="I69" s="17">
        <v>0</v>
      </c>
      <c r="J69" s="17">
        <v>0</v>
      </c>
      <c r="K69" s="17">
        <v>0</v>
      </c>
      <c r="L69" s="46">
        <f t="shared" si="19"/>
        <v>127820.39780466183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19090.15011948339</v>
      </c>
      <c r="J70" s="17">
        <v>0</v>
      </c>
      <c r="K70" s="17">
        <v>0</v>
      </c>
      <c r="L70" s="46">
        <f t="shared" si="19"/>
        <v>19090.15011948339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145570.7851231923</v>
      </c>
      <c r="K71" s="17">
        <v>0</v>
      </c>
      <c r="L71" s="46">
        <f t="shared" si="19"/>
        <v>145570.7851231923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137543.17</v>
      </c>
      <c r="L72" s="46">
        <f t="shared" si="19"/>
        <v>137543.17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160621.08</v>
      </c>
      <c r="L73" s="46">
        <f t="shared" si="19"/>
        <v>160621.08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2023-03-23T22:43:38Z</dcterms:modified>
  <cp:category/>
  <cp:version/>
  <cp:contentType/>
  <cp:contentStatus/>
</cp:coreProperties>
</file>