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<sst xmlns="http://schemas.openxmlformats.org/spreadsheetml/2006/main" count="86" uniqueCount="85">
  <si>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</si>
  <si>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</si>
  <si>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</si>
  <si>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</si>
  <si>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</si>
  <si>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</si>
  <si>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</si>
  <si>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</si>
  <si>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</si>
  <si>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</si>
  <si>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</si>
  <si>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</si>
  <si>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</si>
  <si>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</si>
  <si>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</si>
  <si>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</si>
  <si>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</si>
  <si>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</si>
  <si>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</si>
  <si>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</si>
  <si>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</si>
  <si>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</si>
  <si>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</si>
  <si>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</si>
  <si>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</si>
  <si>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</si>
  <si>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</si>
  <si>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</si>
  <si>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</si>
  <si>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</si>
  <si>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</si>
  <si>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</si>
  <si>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</si>
  <si>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</si>
  <si>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</si>
  <si>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</si>
  <si>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</si>
  <si>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</si>
  <si>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</si>
  <si>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</si>
  <si>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</si>
  <si>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</si>
  <si>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</si>
  <si>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</si>
  <si>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</si>
  <si>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</si>
  <si>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</si>
  <si>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</si>
  <si>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</si>
  <si>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</si>
  <si>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</si>
  <si>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</si>
  <si>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</si>
  <si>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</si>
  <si>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</si>
  <si>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</si>
  <si>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</si>
  <si>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</si>
  <si>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</si>
  <si>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</si>
  <si>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</si>
  <si>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</si>
  <si>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</si>
  <si>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</si>
  <si>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</si>
  <si>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</si>
  <si>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</si>
  <si>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</si>
  <si>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</si>
  <si>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</si>
  <si>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</si>
  <si>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</si>
  <si>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</si>
  <si>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</si>
  <si>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</si>
  <si>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</si>
  <si>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</si>
  <si>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</si>
  <si>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</si>
  <si>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</si>
  <si>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</si>
  <si>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</si>
  <si>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</si>
  <si>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</si>
  <si>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16/03/23 - VENCIMENTO 23/03/23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</si>
</sst>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91981</v>
      </c>
      <c r="C7" s="10">
        <f aca="true" t="shared" si="0" ref="C7:K7">C8+C11</f>
        <v>115466</v>
      </c>
      <c r="D7" s="10">
        <f t="shared" si="0"/>
        <v>329347</v>
      </c>
      <c r="E7" s="10">
        <f t="shared" si="0"/>
        <v>268513</v>
      </c>
      <c r="F7" s="10">
        <f t="shared" si="0"/>
        <v>277006</v>
      </c>
      <c r="G7" s="10">
        <f t="shared" si="0"/>
        <v>157422</v>
      </c>
      <c r="H7" s="10">
        <f t="shared" si="0"/>
        <v>86392</v>
      </c>
      <c r="I7" s="10">
        <f t="shared" si="0"/>
        <v>122366</v>
      </c>
      <c r="J7" s="10">
        <f t="shared" si="0"/>
        <v>133699</v>
      </c>
      <c r="K7" s="10">
        <f t="shared" si="0"/>
        <v>228991</v>
      </c>
      <c r="L7" s="10">
        <f aca="true" t="shared" si="1" ref="L7:L13">SUM(B7:K7)</f>
        <v>1811183</v>
      </c>
      <c r="M7" s="11"/>
    </row>
    <row r="8" spans="1:13" ht="17.25" customHeight="1">
      <c r="A8" s="12" t="s">
        <v>82</v>
      </c>
      <c r="B8" s="13">
        <f>B9+B10</f>
        <v>5525</v>
      </c>
      <c r="C8" s="13">
        <f aca="true" t="shared" si="2" ref="C8:K8">C9+C10</f>
        <v>6356</v>
      </c>
      <c r="D8" s="13">
        <f t="shared" si="2"/>
        <v>17996</v>
      </c>
      <c r="E8" s="13">
        <f t="shared" si="2"/>
        <v>12827</v>
      </c>
      <c r="F8" s="13">
        <f t="shared" si="2"/>
        <v>11734</v>
      </c>
      <c r="G8" s="13">
        <f t="shared" si="2"/>
        <v>9781</v>
      </c>
      <c r="H8" s="13">
        <f t="shared" si="2"/>
        <v>4612</v>
      </c>
      <c r="I8" s="13">
        <f t="shared" si="2"/>
        <v>5216</v>
      </c>
      <c r="J8" s="13">
        <f t="shared" si="2"/>
        <v>8547</v>
      </c>
      <c r="K8" s="13">
        <f t="shared" si="2"/>
        <v>12002</v>
      </c>
      <c r="L8" s="13">
        <f t="shared" si="1"/>
        <v>94596</v>
      </c>
      <c r="M8"/>
    </row>
    <row r="9" spans="1:13" ht="17.25" customHeight="1">
      <c r="A9" s="14" t="s">
        <v>18</v>
      </c>
      <c r="B9" s="15">
        <v>5524</v>
      </c>
      <c r="C9" s="15">
        <v>6356</v>
      </c>
      <c r="D9" s="15">
        <v>17996</v>
      </c>
      <c r="E9" s="15">
        <v>12827</v>
      </c>
      <c r="F9" s="15">
        <v>11734</v>
      </c>
      <c r="G9" s="15">
        <v>9781</v>
      </c>
      <c r="H9" s="15">
        <v>4542</v>
      </c>
      <c r="I9" s="15">
        <v>5216</v>
      </c>
      <c r="J9" s="15">
        <v>8547</v>
      </c>
      <c r="K9" s="15">
        <v>12002</v>
      </c>
      <c r="L9" s="13">
        <f t="shared" si="1"/>
        <v>94525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71</v>
      </c>
      <c r="M10"/>
    </row>
    <row r="11" spans="1:13" ht="17.25" customHeight="1">
      <c r="A11" s="12" t="s">
        <v>71</v>
      </c>
      <c r="B11" s="15">
        <v>86456</v>
      </c>
      <c r="C11" s="15">
        <v>109110</v>
      </c>
      <c r="D11" s="15">
        <v>311351</v>
      </c>
      <c r="E11" s="15">
        <v>255686</v>
      </c>
      <c r="F11" s="15">
        <v>265272</v>
      </c>
      <c r="G11" s="15">
        <v>147641</v>
      </c>
      <c r="H11" s="15">
        <v>81780</v>
      </c>
      <c r="I11" s="15">
        <v>117150</v>
      </c>
      <c r="J11" s="15">
        <v>125152</v>
      </c>
      <c r="K11" s="15">
        <v>216989</v>
      </c>
      <c r="L11" s="13">
        <f t="shared" si="1"/>
        <v>1716587</v>
      </c>
      <c r="M11" s="60"/>
    </row>
    <row r="12" spans="1:13" ht="17.25" customHeight="1">
      <c r="A12" s="14" t="s">
        <v>83</v>
      </c>
      <c r="B12" s="15">
        <v>8972</v>
      </c>
      <c r="C12" s="15">
        <v>7613</v>
      </c>
      <c r="D12" s="15">
        <v>25147</v>
      </c>
      <c r="E12" s="15">
        <v>22861</v>
      </c>
      <c r="F12" s="15">
        <v>20020</v>
      </c>
      <c r="G12" s="15">
        <v>12423</v>
      </c>
      <c r="H12" s="15">
        <v>6809</v>
      </c>
      <c r="I12" s="15">
        <v>6247</v>
      </c>
      <c r="J12" s="15">
        <v>8185</v>
      </c>
      <c r="K12" s="15">
        <v>13252</v>
      </c>
      <c r="L12" s="13">
        <f t="shared" si="1"/>
        <v>131529</v>
      </c>
      <c r="M12" s="60"/>
    </row>
    <row r="13" spans="1:13" ht="17.25" customHeight="1">
      <c r="A13" s="14" t="s">
        <v>72</v>
      </c>
      <c r="B13" s="15">
        <f>+B11-B12</f>
        <v>77484</v>
      </c>
      <c r="C13" s="15">
        <f aca="true" t="shared" si="3" ref="C13:K13">+C11-C12</f>
        <v>101497</v>
      </c>
      <c r="D13" s="15">
        <f t="shared" si="3"/>
        <v>286204</v>
      </c>
      <c r="E13" s="15">
        <f t="shared" si="3"/>
        <v>232825</v>
      </c>
      <c r="F13" s="15">
        <f t="shared" si="3"/>
        <v>245252</v>
      </c>
      <c r="G13" s="15">
        <f t="shared" si="3"/>
        <v>135218</v>
      </c>
      <c r="H13" s="15">
        <f t="shared" si="3"/>
        <v>74971</v>
      </c>
      <c r="I13" s="15">
        <f t="shared" si="3"/>
        <v>110903</v>
      </c>
      <c r="J13" s="15">
        <f t="shared" si="3"/>
        <v>116967</v>
      </c>
      <c r="K13" s="15">
        <f t="shared" si="3"/>
        <v>203737</v>
      </c>
      <c r="L13" s="13">
        <f t="shared" si="1"/>
        <v>1585058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1.228569991813691</v>
      </c>
      <c r="C18" s="22">
        <v>1.136777214852153</v>
      </c>
      <c r="D18" s="22">
        <v>1.058830848182984</v>
      </c>
      <c r="E18" s="22">
        <v>1.058023351983093</v>
      </c>
      <c r="F18" s="22">
        <v>1.198719310793861</v>
      </c>
      <c r="G18" s="22">
        <v>1.146228310006608</v>
      </c>
      <c r="H18" s="22">
        <v>1.034028311516915</v>
      </c>
      <c r="I18" s="22">
        <v>1.158660330950643</v>
      </c>
      <c r="J18" s="22">
        <v>1.205962182232251</v>
      </c>
      <c r="K18" s="22">
        <v>1.079700555819122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820621.8500000001</v>
      </c>
      <c r="C20" s="25">
        <f aca="true" t="shared" si="4" ref="C20:K20">SUM(C21:C28)</f>
        <v>555522.2100000001</v>
      </c>
      <c r="D20" s="25">
        <f t="shared" si="4"/>
        <v>1758785.5200000003</v>
      </c>
      <c r="E20" s="25">
        <f t="shared" si="4"/>
        <v>1448154.9900000002</v>
      </c>
      <c r="F20" s="25">
        <f t="shared" si="4"/>
        <v>1514578.8199999998</v>
      </c>
      <c r="G20" s="25">
        <f t="shared" si="4"/>
        <v>901788.79</v>
      </c>
      <c r="H20" s="25">
        <f t="shared" si="4"/>
        <v>494975.54000000004</v>
      </c>
      <c r="I20" s="25">
        <f t="shared" si="4"/>
        <v>637988.0800000001</v>
      </c>
      <c r="J20" s="25">
        <f t="shared" si="4"/>
        <v>788443.39</v>
      </c>
      <c r="K20" s="25">
        <f t="shared" si="4"/>
        <v>985227.8099999999</v>
      </c>
      <c r="L20" s="25">
        <f>SUM(B20:K20)</f>
        <v>9906087.000000002</v>
      </c>
      <c r="M20"/>
    </row>
    <row r="21" spans="1:13" ht="17.25" customHeight="1">
      <c r="A21" s="26" t="s">
        <v>22</v>
      </c>
      <c r="B21" s="56">
        <f>ROUND((B15+B16)*B7,2)</f>
        <v>663118.62</v>
      </c>
      <c r="C21" s="56">
        <f aca="true" t="shared" si="5" ref="C21:K21">ROUND((C15+C16)*C7,2)</f>
        <v>473826.28</v>
      </c>
      <c r="D21" s="56">
        <f t="shared" si="5"/>
        <v>1608530.75</v>
      </c>
      <c r="E21" s="56">
        <f t="shared" si="5"/>
        <v>1328387.51</v>
      </c>
      <c r="F21" s="56">
        <f t="shared" si="5"/>
        <v>1210848.63</v>
      </c>
      <c r="G21" s="56">
        <f t="shared" si="5"/>
        <v>756633.1</v>
      </c>
      <c r="H21" s="56">
        <f t="shared" si="5"/>
        <v>457393.8</v>
      </c>
      <c r="I21" s="56">
        <f t="shared" si="5"/>
        <v>537137.79</v>
      </c>
      <c r="J21" s="56">
        <f t="shared" si="5"/>
        <v>632062.02</v>
      </c>
      <c r="K21" s="56">
        <f t="shared" si="5"/>
        <v>884019.76</v>
      </c>
      <c r="L21" s="33">
        <f aca="true" t="shared" si="6" ref="L21:L28">SUM(B21:K21)</f>
        <v>8551958.26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151569.02</v>
      </c>
      <c r="C22" s="33">
        <f t="shared" si="7"/>
        <v>64808.64</v>
      </c>
      <c r="D22" s="33">
        <f t="shared" si="7"/>
        <v>94631.23</v>
      </c>
      <c r="E22" s="33">
        <f t="shared" si="7"/>
        <v>77077.5</v>
      </c>
      <c r="F22" s="33">
        <f t="shared" si="7"/>
        <v>240619.01</v>
      </c>
      <c r="G22" s="33">
        <f t="shared" si="7"/>
        <v>110641.18</v>
      </c>
      <c r="H22" s="33">
        <f t="shared" si="7"/>
        <v>15564.34</v>
      </c>
      <c r="I22" s="33">
        <f t="shared" si="7"/>
        <v>85222.46</v>
      </c>
      <c r="J22" s="33">
        <f t="shared" si="7"/>
        <v>130180.87</v>
      </c>
      <c r="K22" s="33">
        <f t="shared" si="7"/>
        <v>70456.87</v>
      </c>
      <c r="L22" s="33">
        <f t="shared" si="6"/>
        <v>1040771.1199999998</v>
      </c>
      <c r="M22"/>
    </row>
    <row r="23" spans="1:13" ht="17.25" customHeight="1">
      <c r="A23" s="27" t="s">
        <v>24</v>
      </c>
      <c r="B23" s="33">
        <v>3140.47</v>
      </c>
      <c r="C23" s="33">
        <v>14402.5</v>
      </c>
      <c r="D23" s="33">
        <v>49726.49</v>
      </c>
      <c r="E23" s="33">
        <v>37288.07</v>
      </c>
      <c r="F23" s="33">
        <v>59313.21</v>
      </c>
      <c r="G23" s="33">
        <v>33327.22</v>
      </c>
      <c r="H23" s="33">
        <v>19622.27</v>
      </c>
      <c r="I23" s="33">
        <v>13026.44</v>
      </c>
      <c r="J23" s="33">
        <v>21678.99</v>
      </c>
      <c r="K23" s="33">
        <v>25916.23</v>
      </c>
      <c r="L23" s="33">
        <f t="shared" si="6"/>
        <v>277441.88999999996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414.23</v>
      </c>
      <c r="D26" s="33">
        <v>1307.82</v>
      </c>
      <c r="E26" s="33">
        <v>1078.56</v>
      </c>
      <c r="F26" s="33">
        <v>1128.06</v>
      </c>
      <c r="G26" s="33">
        <v>672.14</v>
      </c>
      <c r="H26" s="33">
        <v>367.33</v>
      </c>
      <c r="I26" s="33">
        <v>474.15</v>
      </c>
      <c r="J26" s="33">
        <v>586.17</v>
      </c>
      <c r="K26" s="33">
        <v>732.06</v>
      </c>
      <c r="L26" s="33">
        <f t="shared" si="6"/>
        <v>7370.139999999999</v>
      </c>
      <c r="M26" s="60"/>
    </row>
    <row r="27" spans="1:13" ht="17.25" customHeight="1">
      <c r="A27" s="27" t="s">
        <v>75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-129944.51999999999</v>
      </c>
      <c r="C31" s="33">
        <f t="shared" si="8"/>
        <v>-30269.77</v>
      </c>
      <c r="D31" s="33">
        <f t="shared" si="8"/>
        <v>-86454.68</v>
      </c>
      <c r="E31" s="33">
        <f t="shared" si="8"/>
        <v>-67954.90999999992</v>
      </c>
      <c r="F31" s="33">
        <f t="shared" si="8"/>
        <v>-57902.299999999996</v>
      </c>
      <c r="G31" s="33">
        <f t="shared" si="8"/>
        <v>-46773.950000000004</v>
      </c>
      <c r="H31" s="33">
        <f t="shared" si="8"/>
        <v>-28339.34</v>
      </c>
      <c r="I31" s="33">
        <f t="shared" si="8"/>
        <v>-35121.99</v>
      </c>
      <c r="J31" s="33">
        <f t="shared" si="8"/>
        <v>-40866.29</v>
      </c>
      <c r="K31" s="33">
        <f t="shared" si="8"/>
        <v>-56879.54</v>
      </c>
      <c r="L31" s="33">
        <f aca="true" t="shared" si="9" ref="L31:L38">SUM(B31:K31)</f>
        <v>-580507.2899999999</v>
      </c>
      <c r="M31"/>
    </row>
    <row r="32" spans="1:13" ht="18.75" customHeight="1">
      <c r="A32" s="27" t="s">
        <v>28</v>
      </c>
      <c r="B32" s="33">
        <f>B33+B34+B35+B36</f>
        <v>-24305.6</v>
      </c>
      <c r="C32" s="33">
        <f aca="true" t="shared" si="10" ref="C32:K32">C33+C34+C35+C36</f>
        <v>-27966.4</v>
      </c>
      <c r="D32" s="33">
        <f t="shared" si="10"/>
        <v>-79182.4</v>
      </c>
      <c r="E32" s="33">
        <f t="shared" si="10"/>
        <v>-56438.8</v>
      </c>
      <c r="F32" s="33">
        <f t="shared" si="10"/>
        <v>-51629.6</v>
      </c>
      <c r="G32" s="33">
        <f t="shared" si="10"/>
        <v>-43036.4</v>
      </c>
      <c r="H32" s="33">
        <f t="shared" si="10"/>
        <v>-19984.8</v>
      </c>
      <c r="I32" s="33">
        <f t="shared" si="10"/>
        <v>-32485.43</v>
      </c>
      <c r="J32" s="33">
        <f t="shared" si="10"/>
        <v>-37606.8</v>
      </c>
      <c r="K32" s="33">
        <f t="shared" si="10"/>
        <v>-52808.8</v>
      </c>
      <c r="L32" s="33">
        <f t="shared" si="9"/>
        <v>-425445.02999999997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-24305.6</v>
      </c>
      <c r="C33" s="33">
        <f t="shared" si="11"/>
        <v>-27966.4</v>
      </c>
      <c r="D33" s="33">
        <f t="shared" si="11"/>
        <v>-79182.4</v>
      </c>
      <c r="E33" s="33">
        <f t="shared" si="11"/>
        <v>-56438.8</v>
      </c>
      <c r="F33" s="33">
        <f t="shared" si="11"/>
        <v>-51629.6</v>
      </c>
      <c r="G33" s="33">
        <f t="shared" si="11"/>
        <v>-43036.4</v>
      </c>
      <c r="H33" s="33">
        <f t="shared" si="11"/>
        <v>-19984.8</v>
      </c>
      <c r="I33" s="33">
        <f t="shared" si="11"/>
        <v>-22950.4</v>
      </c>
      <c r="J33" s="33">
        <f t="shared" si="11"/>
        <v>-37606.8</v>
      </c>
      <c r="K33" s="33">
        <f t="shared" si="11"/>
        <v>-52808.8</v>
      </c>
      <c r="L33" s="33">
        <f t="shared" si="9"/>
        <v>-415910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-9535.03</v>
      </c>
      <c r="J36" s="17">
        <v>0</v>
      </c>
      <c r="K36" s="17">
        <v>0</v>
      </c>
      <c r="L36" s="33">
        <f t="shared" si="9"/>
        <v>-9535.03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-2303.37</v>
      </c>
      <c r="D37" s="38">
        <f t="shared" si="12"/>
        <v>-7272.28</v>
      </c>
      <c r="E37" s="38">
        <f t="shared" si="12"/>
        <v>-11516.109999999906</v>
      </c>
      <c r="F37" s="38">
        <f t="shared" si="12"/>
        <v>-6272.7</v>
      </c>
      <c r="G37" s="38">
        <f t="shared" si="12"/>
        <v>-3737.55</v>
      </c>
      <c r="H37" s="38">
        <f t="shared" si="12"/>
        <v>-8354.54</v>
      </c>
      <c r="I37" s="38">
        <f t="shared" si="12"/>
        <v>-2636.56</v>
      </c>
      <c r="J37" s="38">
        <f t="shared" si="12"/>
        <v>-3259.49</v>
      </c>
      <c r="K37" s="38">
        <f t="shared" si="12"/>
        <v>-4070.74</v>
      </c>
      <c r="L37" s="33">
        <f t="shared" si="9"/>
        <v>-155062.2599999999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-3389.87</v>
      </c>
      <c r="C48" s="17">
        <v>-2303.37</v>
      </c>
      <c r="D48" s="17">
        <v>-7272.28</v>
      </c>
      <c r="E48" s="17">
        <v>-5997.46</v>
      </c>
      <c r="F48" s="17">
        <v>-6272.7</v>
      </c>
      <c r="G48" s="17">
        <v>-3737.55</v>
      </c>
      <c r="H48" s="17">
        <v>-2042.61</v>
      </c>
      <c r="I48" s="17">
        <v>-2636.56</v>
      </c>
      <c r="J48" s="17">
        <v>-3259.49</v>
      </c>
      <c r="K48" s="17">
        <v>-4070.74</v>
      </c>
      <c r="L48" s="30">
        <f t="shared" si="13"/>
        <v>-40982.63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690677.3300000001</v>
      </c>
      <c r="C55" s="41">
        <f t="shared" si="16"/>
        <v>525252.4400000001</v>
      </c>
      <c r="D55" s="41">
        <f t="shared" si="16"/>
        <v>1672330.8400000003</v>
      </c>
      <c r="E55" s="41">
        <f t="shared" si="16"/>
        <v>1380200.0800000003</v>
      </c>
      <c r="F55" s="41">
        <f t="shared" si="16"/>
        <v>1456676.5199999998</v>
      </c>
      <c r="G55" s="41">
        <f t="shared" si="16"/>
        <v>855014.8400000001</v>
      </c>
      <c r="H55" s="41">
        <f t="shared" si="16"/>
        <v>466636.2</v>
      </c>
      <c r="I55" s="41">
        <f t="shared" si="16"/>
        <v>602866.0900000001</v>
      </c>
      <c r="J55" s="41">
        <f t="shared" si="16"/>
        <v>747577.1</v>
      </c>
      <c r="K55" s="41">
        <f t="shared" si="16"/>
        <v>928348.2699999999</v>
      </c>
      <c r="L55" s="42">
        <f t="shared" si="14"/>
        <v>9325579.709999999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690677.34</v>
      </c>
      <c r="C61" s="41">
        <f aca="true" t="shared" si="18" ref="C61:J61">SUM(C62:C73)</f>
        <v>525252.4400000001</v>
      </c>
      <c r="D61" s="41">
        <f t="shared" si="18"/>
        <v>1672330.8382174294</v>
      </c>
      <c r="E61" s="41">
        <f t="shared" si="18"/>
        <v>1380200.0759522952</v>
      </c>
      <c r="F61" s="41">
        <f t="shared" si="18"/>
        <v>1456676.5151156387</v>
      </c>
      <c r="G61" s="41">
        <f t="shared" si="18"/>
        <v>855014.8395030609</v>
      </c>
      <c r="H61" s="41">
        <f t="shared" si="18"/>
        <v>466636.1987045687</v>
      </c>
      <c r="I61" s="41">
        <f>SUM(I62:I78)</f>
        <v>602866.0895002948</v>
      </c>
      <c r="J61" s="41">
        <f t="shared" si="18"/>
        <v>747577.10292494</v>
      </c>
      <c r="K61" s="41">
        <f>SUM(K62:K75)</f>
        <v>928348.27</v>
      </c>
      <c r="L61" s="46">
        <f>SUM(B61:K61)</f>
        <v>9325579.709918227</v>
      </c>
      <c r="M61" s="40"/>
    </row>
    <row r="62" spans="1:13" ht="18.75" customHeight="1">
      <c r="A62" s="47" t="s">
        <v>46</v>
      </c>
      <c r="B62" s="48">
        <v>690677.34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690677.34</v>
      </c>
      <c r="M62"/>
    </row>
    <row r="63" spans="1:13" ht="18.75" customHeight="1">
      <c r="A63" s="47" t="s">
        <v>55</v>
      </c>
      <c r="B63" s="17">
        <v>0</v>
      </c>
      <c r="C63" s="48">
        <v>459228.21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459228.21</v>
      </c>
      <c r="M63"/>
    </row>
    <row r="64" spans="1:13" ht="18.75" customHeight="1">
      <c r="A64" s="47" t="s">
        <v>56</v>
      </c>
      <c r="B64" s="17">
        <v>0</v>
      </c>
      <c r="C64" s="48">
        <v>66024.23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66024.23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1672330.8382174294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1672330.8382174294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1380200.0759522952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1380200.0759522952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1456676.5151156387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1456676.5151156387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855014.8395030609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855014.8395030609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466636.1987045687</v>
      </c>
      <c r="I69" s="17">
        <v>0</v>
      </c>
      <c r="J69" s="17">
        <v>0</v>
      </c>
      <c r="K69" s="17">
        <v>0</v>
      </c>
      <c r="L69" s="46">
        <f t="shared" si="19"/>
        <v>466636.1987045687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602866.0895002948</v>
      </c>
      <c r="J70" s="17">
        <v>0</v>
      </c>
      <c r="K70" s="17">
        <v>0</v>
      </c>
      <c r="L70" s="46">
        <f t="shared" si="19"/>
        <v>602866.0895002948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747577.10292494</v>
      </c>
      <c r="K71" s="17">
        <v>0</v>
      </c>
      <c r="L71" s="46">
        <f t="shared" si="19"/>
        <v>747577.10292494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540670.03</v>
      </c>
      <c r="L72" s="46">
        <f t="shared" si="19"/>
        <v>540670.03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387678.24</v>
      </c>
      <c r="L73" s="46">
        <f t="shared" si="19"/>
        <v>387678.24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2023-03-22T17:58:09Z</dcterms:modified>
  <cp:category/>
  <cp:version/>
  <cp:contentType/>
  <cp:contentStatus/>
</cp:coreProperties>
</file>