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<sst xmlns="http://schemas.openxmlformats.org/spreadsheetml/2006/main" count="86" uniqueCount="85">
  <si>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</si>
  <si>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</si>
  <si>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</si>
  <si>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</si>
  <si>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</si>
  <si>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</si>
  <si>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</si>
  <si>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</si>
  <si>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</si>
  <si>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</si>
  <si>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</si>
  <si>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</si>
  <si>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</si>
  <si>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</si>
  <si>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</si>
  <si>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</si>
  <si>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</si>
  <si>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</si>
  <si>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</si>
  <si>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</si>
  <si>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</si>
  <si>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</si>
  <si>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</si>
  <si>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</si>
  <si>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</si>
  <si>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</si>
  <si>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</si>
  <si>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</si>
  <si>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</si>
  <si>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</si>
  <si>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</si>
  <si>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</si>
  <si>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</si>
  <si>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</si>
  <si>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</si>
  <si>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</si>
  <si>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</si>
  <si>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</si>
  <si>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</si>
  <si>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</si>
  <si>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</si>
  <si>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</si>
  <si>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</si>
  <si>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</si>
  <si>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</si>
  <si>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</si>
  <si>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</si>
  <si>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</si>
  <si>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</si>
  <si>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</si>
  <si>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</si>
  <si>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</si>
  <si>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</si>
  <si>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</si>
  <si>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</si>
  <si>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</si>
  <si>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</si>
  <si>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</si>
  <si>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</si>
  <si>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</si>
  <si>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</si>
  <si>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</si>
  <si>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</si>
  <si>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</si>
  <si>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</si>
  <si>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</si>
  <si>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</si>
  <si>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</si>
  <si>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</si>
  <si>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</si>
  <si>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</si>
  <si>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</si>
  <si>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</si>
  <si>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</si>
  <si>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</si>
  <si>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</si>
  <si>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</si>
  <si>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</si>
  <si>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</si>
  <si>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</si>
  <si>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</si>
  <si>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</si>
  <si>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</si>
  <si>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</si>
  <si>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15/03/23 - VENCIMENTO 22/03/23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</si>
</sst>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93443</v>
      </c>
      <c r="C7" s="10">
        <f aca="true" t="shared" si="0" ref="C7:K7">C8+C11</f>
        <v>116022</v>
      </c>
      <c r="D7" s="10">
        <f t="shared" si="0"/>
        <v>328967</v>
      </c>
      <c r="E7" s="10">
        <f t="shared" si="0"/>
        <v>268902</v>
      </c>
      <c r="F7" s="10">
        <f t="shared" si="0"/>
        <v>279504</v>
      </c>
      <c r="G7" s="10">
        <f t="shared" si="0"/>
        <v>157532</v>
      </c>
      <c r="H7" s="10">
        <f t="shared" si="0"/>
        <v>87161</v>
      </c>
      <c r="I7" s="10">
        <f t="shared" si="0"/>
        <v>125182</v>
      </c>
      <c r="J7" s="10">
        <f t="shared" si="0"/>
        <v>132158</v>
      </c>
      <c r="K7" s="10">
        <f t="shared" si="0"/>
        <v>228547</v>
      </c>
      <c r="L7" s="10">
        <f aca="true" t="shared" si="1" ref="L7:L13">SUM(B7:K7)</f>
        <v>1817418</v>
      </c>
      <c r="M7" s="11"/>
    </row>
    <row r="8" spans="1:13" ht="17.25" customHeight="1">
      <c r="A8" s="12" t="s">
        <v>82</v>
      </c>
      <c r="B8" s="13">
        <f>B9+B10</f>
        <v>5617</v>
      </c>
      <c r="C8" s="13">
        <f aca="true" t="shared" si="2" ref="C8:K8">C9+C10</f>
        <v>6162</v>
      </c>
      <c r="D8" s="13">
        <f t="shared" si="2"/>
        <v>18347</v>
      </c>
      <c r="E8" s="13">
        <f t="shared" si="2"/>
        <v>13387</v>
      </c>
      <c r="F8" s="13">
        <f t="shared" si="2"/>
        <v>11913</v>
      </c>
      <c r="G8" s="13">
        <f t="shared" si="2"/>
        <v>9598</v>
      </c>
      <c r="H8" s="13">
        <f t="shared" si="2"/>
        <v>4824</v>
      </c>
      <c r="I8" s="13">
        <f t="shared" si="2"/>
        <v>5151</v>
      </c>
      <c r="J8" s="13">
        <f t="shared" si="2"/>
        <v>8885</v>
      </c>
      <c r="K8" s="13">
        <f t="shared" si="2"/>
        <v>12104</v>
      </c>
      <c r="L8" s="13">
        <f t="shared" si="1"/>
        <v>95988</v>
      </c>
      <c r="M8"/>
    </row>
    <row r="9" spans="1:13" ht="17.25" customHeight="1">
      <c r="A9" s="14" t="s">
        <v>18</v>
      </c>
      <c r="B9" s="15">
        <v>5613</v>
      </c>
      <c r="C9" s="15">
        <v>6162</v>
      </c>
      <c r="D9" s="15">
        <v>18347</v>
      </c>
      <c r="E9" s="15">
        <v>13387</v>
      </c>
      <c r="F9" s="15">
        <v>11913</v>
      </c>
      <c r="G9" s="15">
        <v>9598</v>
      </c>
      <c r="H9" s="15">
        <v>4766</v>
      </c>
      <c r="I9" s="15">
        <v>5151</v>
      </c>
      <c r="J9" s="15">
        <v>8885</v>
      </c>
      <c r="K9" s="15">
        <v>12104</v>
      </c>
      <c r="L9" s="13">
        <f t="shared" si="1"/>
        <v>95926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58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71</v>
      </c>
      <c r="B11" s="15">
        <v>87826</v>
      </c>
      <c r="C11" s="15">
        <v>109860</v>
      </c>
      <c r="D11" s="15">
        <v>310620</v>
      </c>
      <c r="E11" s="15">
        <v>255515</v>
      </c>
      <c r="F11" s="15">
        <v>267591</v>
      </c>
      <c r="G11" s="15">
        <v>147934</v>
      </c>
      <c r="H11" s="15">
        <v>82337</v>
      </c>
      <c r="I11" s="15">
        <v>120031</v>
      </c>
      <c r="J11" s="15">
        <v>123273</v>
      </c>
      <c r="K11" s="15">
        <v>216443</v>
      </c>
      <c r="L11" s="13">
        <f t="shared" si="1"/>
        <v>1721430</v>
      </c>
      <c r="M11" s="60"/>
    </row>
    <row r="12" spans="1:13" ht="17.25" customHeight="1">
      <c r="A12" s="14" t="s">
        <v>83</v>
      </c>
      <c r="B12" s="15">
        <v>9085</v>
      </c>
      <c r="C12" s="15">
        <v>7625</v>
      </c>
      <c r="D12" s="15">
        <v>26177</v>
      </c>
      <c r="E12" s="15">
        <v>23769</v>
      </c>
      <c r="F12" s="15">
        <v>22005</v>
      </c>
      <c r="G12" s="15">
        <v>12715</v>
      </c>
      <c r="H12" s="15">
        <v>6867</v>
      </c>
      <c r="I12" s="15">
        <v>6496</v>
      </c>
      <c r="J12" s="15">
        <v>8080</v>
      </c>
      <c r="K12" s="15">
        <v>13441</v>
      </c>
      <c r="L12" s="13">
        <f t="shared" si="1"/>
        <v>136260</v>
      </c>
      <c r="M12" s="60"/>
    </row>
    <row r="13" spans="1:13" ht="17.25" customHeight="1">
      <c r="A13" s="14" t="s">
        <v>72</v>
      </c>
      <c r="B13" s="15">
        <f>+B11-B12</f>
        <v>78741</v>
      </c>
      <c r="C13" s="15">
        <f aca="true" t="shared" si="3" ref="C13:K13">+C11-C12</f>
        <v>102235</v>
      </c>
      <c r="D13" s="15">
        <f t="shared" si="3"/>
        <v>284443</v>
      </c>
      <c r="E13" s="15">
        <f t="shared" si="3"/>
        <v>231746</v>
      </c>
      <c r="F13" s="15">
        <f t="shared" si="3"/>
        <v>245586</v>
      </c>
      <c r="G13" s="15">
        <f t="shared" si="3"/>
        <v>135219</v>
      </c>
      <c r="H13" s="15">
        <f t="shared" si="3"/>
        <v>75470</v>
      </c>
      <c r="I13" s="15">
        <f t="shared" si="3"/>
        <v>113535</v>
      </c>
      <c r="J13" s="15">
        <f t="shared" si="3"/>
        <v>115193</v>
      </c>
      <c r="K13" s="15">
        <f t="shared" si="3"/>
        <v>203002</v>
      </c>
      <c r="L13" s="13">
        <f t="shared" si="1"/>
        <v>1585170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1.215929334735247</v>
      </c>
      <c r="C18" s="22">
        <v>1.135735017876318</v>
      </c>
      <c r="D18" s="22">
        <v>1.054075744656901</v>
      </c>
      <c r="E18" s="22">
        <v>1.053542321279845</v>
      </c>
      <c r="F18" s="22">
        <v>1.188667169312208</v>
      </c>
      <c r="G18" s="22">
        <v>1.148422153203017</v>
      </c>
      <c r="H18" s="22">
        <v>1.024779681596222</v>
      </c>
      <c r="I18" s="22">
        <v>1.135640335720633</v>
      </c>
      <c r="J18" s="22">
        <v>1.214620792282448</v>
      </c>
      <c r="K18" s="22">
        <v>1.077425986120337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825193.4600000001</v>
      </c>
      <c r="C20" s="25">
        <f aca="true" t="shared" si="4" ref="C20:K20">SUM(C21:C28)</f>
        <v>557354.2000000001</v>
      </c>
      <c r="D20" s="25">
        <f t="shared" si="4"/>
        <v>1747491.51</v>
      </c>
      <c r="E20" s="25">
        <f t="shared" si="4"/>
        <v>1443325.6800000002</v>
      </c>
      <c r="F20" s="25">
        <f t="shared" si="4"/>
        <v>1515177.4399999997</v>
      </c>
      <c r="G20" s="25">
        <f t="shared" si="4"/>
        <v>903986.89</v>
      </c>
      <c r="H20" s="25">
        <f t="shared" si="4"/>
        <v>494676.44000000006</v>
      </c>
      <c r="I20" s="25">
        <f t="shared" si="4"/>
        <v>639926.4400000002</v>
      </c>
      <c r="J20" s="25">
        <f t="shared" si="4"/>
        <v>785270.1599999999</v>
      </c>
      <c r="K20" s="25">
        <f t="shared" si="4"/>
        <v>981234.9099999998</v>
      </c>
      <c r="L20" s="25">
        <f>SUM(B20:K20)</f>
        <v>9893637.129999999</v>
      </c>
      <c r="M20"/>
    </row>
    <row r="21" spans="1:13" ht="17.25" customHeight="1">
      <c r="A21" s="26" t="s">
        <v>22</v>
      </c>
      <c r="B21" s="56">
        <f>ROUND((B15+B16)*B7,2)</f>
        <v>673658.62</v>
      </c>
      <c r="C21" s="56">
        <f aca="true" t="shared" si="5" ref="C21:K21">ROUND((C15+C16)*C7,2)</f>
        <v>476107.88</v>
      </c>
      <c r="D21" s="56">
        <f t="shared" si="5"/>
        <v>1606674.83</v>
      </c>
      <c r="E21" s="56">
        <f t="shared" si="5"/>
        <v>1330311.97</v>
      </c>
      <c r="F21" s="56">
        <f t="shared" si="5"/>
        <v>1221767.88</v>
      </c>
      <c r="G21" s="56">
        <f t="shared" si="5"/>
        <v>757161.8</v>
      </c>
      <c r="H21" s="56">
        <f t="shared" si="5"/>
        <v>461465.2</v>
      </c>
      <c r="I21" s="56">
        <f t="shared" si="5"/>
        <v>549498.91</v>
      </c>
      <c r="J21" s="56">
        <f t="shared" si="5"/>
        <v>624776.95</v>
      </c>
      <c r="K21" s="56">
        <f t="shared" si="5"/>
        <v>882305.69</v>
      </c>
      <c r="L21" s="33">
        <f aca="true" t="shared" si="6" ref="L21:L28">SUM(B21:K21)</f>
        <v>8583729.73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145462.66</v>
      </c>
      <c r="C22" s="33">
        <f t="shared" si="7"/>
        <v>64624.51</v>
      </c>
      <c r="D22" s="33">
        <f t="shared" si="7"/>
        <v>86882.14</v>
      </c>
      <c r="E22" s="33">
        <f t="shared" si="7"/>
        <v>71227.99</v>
      </c>
      <c r="F22" s="33">
        <f t="shared" si="7"/>
        <v>230507.49</v>
      </c>
      <c r="G22" s="33">
        <f t="shared" si="7"/>
        <v>112379.58</v>
      </c>
      <c r="H22" s="33">
        <f t="shared" si="7"/>
        <v>11434.96</v>
      </c>
      <c r="I22" s="33">
        <f t="shared" si="7"/>
        <v>74534.22</v>
      </c>
      <c r="J22" s="33">
        <f t="shared" si="7"/>
        <v>134090.12</v>
      </c>
      <c r="K22" s="33">
        <f t="shared" si="7"/>
        <v>68313.39</v>
      </c>
      <c r="L22" s="33">
        <f t="shared" si="6"/>
        <v>999457.0599999999</v>
      </c>
      <c r="M22"/>
    </row>
    <row r="23" spans="1:13" ht="17.25" customHeight="1">
      <c r="A23" s="27" t="s">
        <v>24</v>
      </c>
      <c r="B23" s="33">
        <v>3275.84</v>
      </c>
      <c r="C23" s="33">
        <v>14137.02</v>
      </c>
      <c r="D23" s="33">
        <v>48047.92</v>
      </c>
      <c r="E23" s="33">
        <v>36389.02</v>
      </c>
      <c r="F23" s="33">
        <v>59106.71</v>
      </c>
      <c r="G23" s="33">
        <v>33258.22</v>
      </c>
      <c r="H23" s="33">
        <v>19381.15</v>
      </c>
      <c r="I23" s="33">
        <v>13291.92</v>
      </c>
      <c r="J23" s="33">
        <v>21884.18</v>
      </c>
      <c r="K23" s="33">
        <v>25783.48</v>
      </c>
      <c r="L23" s="33">
        <f t="shared" si="6"/>
        <v>274555.45999999996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1297.39</v>
      </c>
      <c r="E26" s="33">
        <v>1073.35</v>
      </c>
      <c r="F26" s="33">
        <v>1125.45</v>
      </c>
      <c r="G26" s="33">
        <v>672.14</v>
      </c>
      <c r="H26" s="33">
        <v>367.33</v>
      </c>
      <c r="I26" s="33">
        <v>474.15</v>
      </c>
      <c r="J26" s="33">
        <v>583.57</v>
      </c>
      <c r="K26" s="33">
        <v>729.46</v>
      </c>
      <c r="L26" s="33">
        <f t="shared" si="6"/>
        <v>7349.29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-130350.6</v>
      </c>
      <c r="C31" s="33">
        <f t="shared" si="8"/>
        <v>-29416.17</v>
      </c>
      <c r="D31" s="33">
        <f t="shared" si="8"/>
        <v>-87941.13</v>
      </c>
      <c r="E31" s="33">
        <f t="shared" si="8"/>
        <v>-70389.9299999999</v>
      </c>
      <c r="F31" s="33">
        <f t="shared" si="8"/>
        <v>-58675.42</v>
      </c>
      <c r="G31" s="33">
        <f t="shared" si="8"/>
        <v>-45968.75</v>
      </c>
      <c r="H31" s="33">
        <f t="shared" si="8"/>
        <v>-29324.940000000002</v>
      </c>
      <c r="I31" s="33">
        <f t="shared" si="8"/>
        <v>-35257.92</v>
      </c>
      <c r="J31" s="33">
        <f t="shared" si="8"/>
        <v>-42339</v>
      </c>
      <c r="K31" s="33">
        <f t="shared" si="8"/>
        <v>-57313.85</v>
      </c>
      <c r="L31" s="33">
        <f aca="true" t="shared" si="9" ref="L31:L38">SUM(B31:K31)</f>
        <v>-586977.7099999998</v>
      </c>
      <c r="M31"/>
    </row>
    <row r="32" spans="1:13" ht="18.75" customHeight="1">
      <c r="A32" s="27" t="s">
        <v>28</v>
      </c>
      <c r="B32" s="33">
        <f>B33+B34+B35+B36</f>
        <v>-24697.2</v>
      </c>
      <c r="C32" s="33">
        <f aca="true" t="shared" si="10" ref="C32:K32">C33+C34+C35+C36</f>
        <v>-27112.8</v>
      </c>
      <c r="D32" s="33">
        <f t="shared" si="10"/>
        <v>-80726.8</v>
      </c>
      <c r="E32" s="33">
        <f t="shared" si="10"/>
        <v>-58902.8</v>
      </c>
      <c r="F32" s="33">
        <f t="shared" si="10"/>
        <v>-52417.2</v>
      </c>
      <c r="G32" s="33">
        <f t="shared" si="10"/>
        <v>-42231.2</v>
      </c>
      <c r="H32" s="33">
        <f t="shared" si="10"/>
        <v>-20970.4</v>
      </c>
      <c r="I32" s="33">
        <f t="shared" si="10"/>
        <v>-32621.36</v>
      </c>
      <c r="J32" s="33">
        <f t="shared" si="10"/>
        <v>-39094</v>
      </c>
      <c r="K32" s="33">
        <f t="shared" si="10"/>
        <v>-53257.6</v>
      </c>
      <c r="L32" s="33">
        <f t="shared" si="9"/>
        <v>-432031.36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-24697.2</v>
      </c>
      <c r="C33" s="33">
        <f t="shared" si="11"/>
        <v>-27112.8</v>
      </c>
      <c r="D33" s="33">
        <f t="shared" si="11"/>
        <v>-80726.8</v>
      </c>
      <c r="E33" s="33">
        <f t="shared" si="11"/>
        <v>-58902.8</v>
      </c>
      <c r="F33" s="33">
        <f t="shared" si="11"/>
        <v>-52417.2</v>
      </c>
      <c r="G33" s="33">
        <f t="shared" si="11"/>
        <v>-42231.2</v>
      </c>
      <c r="H33" s="33">
        <f t="shared" si="11"/>
        <v>-20970.4</v>
      </c>
      <c r="I33" s="33">
        <f t="shared" si="11"/>
        <v>-22664.4</v>
      </c>
      <c r="J33" s="33">
        <f t="shared" si="11"/>
        <v>-39094</v>
      </c>
      <c r="K33" s="33">
        <f t="shared" si="11"/>
        <v>-53257.6</v>
      </c>
      <c r="L33" s="33">
        <f t="shared" si="9"/>
        <v>-422074.4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-9956.96</v>
      </c>
      <c r="J36" s="17">
        <v>0</v>
      </c>
      <c r="K36" s="17">
        <v>0</v>
      </c>
      <c r="L36" s="33">
        <f t="shared" si="9"/>
        <v>-9956.96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-2303.37</v>
      </c>
      <c r="D37" s="38">
        <f t="shared" si="12"/>
        <v>-7214.33</v>
      </c>
      <c r="E37" s="38">
        <f t="shared" si="12"/>
        <v>-11487.129999999906</v>
      </c>
      <c r="F37" s="38">
        <f t="shared" si="12"/>
        <v>-6258.22</v>
      </c>
      <c r="G37" s="38">
        <f t="shared" si="12"/>
        <v>-3737.55</v>
      </c>
      <c r="H37" s="38">
        <f t="shared" si="12"/>
        <v>-8354.54</v>
      </c>
      <c r="I37" s="38">
        <f t="shared" si="12"/>
        <v>-2636.56</v>
      </c>
      <c r="J37" s="38">
        <f t="shared" si="12"/>
        <v>-3245</v>
      </c>
      <c r="K37" s="38">
        <f t="shared" si="12"/>
        <v>-4056.25</v>
      </c>
      <c r="L37" s="33">
        <f t="shared" si="9"/>
        <v>-154946.3499999999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-3404.35</v>
      </c>
      <c r="C48" s="17">
        <v>-2303.37</v>
      </c>
      <c r="D48" s="17">
        <v>-7214.33</v>
      </c>
      <c r="E48" s="17">
        <v>-5968.48</v>
      </c>
      <c r="F48" s="17">
        <v>-6258.22</v>
      </c>
      <c r="G48" s="17">
        <v>-3737.55</v>
      </c>
      <c r="H48" s="17">
        <v>-2042.61</v>
      </c>
      <c r="I48" s="17">
        <v>-2636.56</v>
      </c>
      <c r="J48" s="17">
        <v>-3245</v>
      </c>
      <c r="K48" s="17">
        <v>-4056.25</v>
      </c>
      <c r="L48" s="30">
        <f t="shared" si="13"/>
        <v>-40866.72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694842.8600000001</v>
      </c>
      <c r="C55" s="41">
        <f t="shared" si="16"/>
        <v>527938.03</v>
      </c>
      <c r="D55" s="41">
        <f t="shared" si="16"/>
        <v>1659550.38</v>
      </c>
      <c r="E55" s="41">
        <f t="shared" si="16"/>
        <v>1372935.7500000002</v>
      </c>
      <c r="F55" s="41">
        <f t="shared" si="16"/>
        <v>1456502.0199999998</v>
      </c>
      <c r="G55" s="41">
        <f t="shared" si="16"/>
        <v>858018.14</v>
      </c>
      <c r="H55" s="41">
        <f t="shared" si="16"/>
        <v>465351.50000000006</v>
      </c>
      <c r="I55" s="41">
        <f t="shared" si="16"/>
        <v>604668.5200000001</v>
      </c>
      <c r="J55" s="41">
        <f t="shared" si="16"/>
        <v>742931.1599999999</v>
      </c>
      <c r="K55" s="41">
        <f t="shared" si="16"/>
        <v>923921.0599999998</v>
      </c>
      <c r="L55" s="42">
        <f t="shared" si="14"/>
        <v>9306659.42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694842.86</v>
      </c>
      <c r="C61" s="41">
        <f aca="true" t="shared" si="18" ref="C61:J61">SUM(C62:C73)</f>
        <v>527938.03</v>
      </c>
      <c r="D61" s="41">
        <f t="shared" si="18"/>
        <v>1659550.3777623284</v>
      </c>
      <c r="E61" s="41">
        <f t="shared" si="18"/>
        <v>1372935.7507939446</v>
      </c>
      <c r="F61" s="41">
        <f t="shared" si="18"/>
        <v>1456502.0174612617</v>
      </c>
      <c r="G61" s="41">
        <f t="shared" si="18"/>
        <v>858018.144676788</v>
      </c>
      <c r="H61" s="41">
        <f t="shared" si="18"/>
        <v>465351.5006793338</v>
      </c>
      <c r="I61" s="41">
        <f>SUM(I62:I78)</f>
        <v>604668.5166191843</v>
      </c>
      <c r="J61" s="41">
        <f t="shared" si="18"/>
        <v>742931.1639572999</v>
      </c>
      <c r="K61" s="41">
        <f>SUM(K62:K75)</f>
        <v>923921.05</v>
      </c>
      <c r="L61" s="46">
        <f>SUM(B61:K61)</f>
        <v>9306659.41195014</v>
      </c>
      <c r="M61" s="40"/>
    </row>
    <row r="62" spans="1:13" ht="18.75" customHeight="1">
      <c r="A62" s="47" t="s">
        <v>46</v>
      </c>
      <c r="B62" s="48">
        <v>694842.86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694842.86</v>
      </c>
      <c r="M62"/>
    </row>
    <row r="63" spans="1:13" ht="18.75" customHeight="1">
      <c r="A63" s="47" t="s">
        <v>55</v>
      </c>
      <c r="B63" s="17">
        <v>0</v>
      </c>
      <c r="C63" s="48">
        <v>461470.63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461470.63</v>
      </c>
      <c r="M63"/>
    </row>
    <row r="64" spans="1:13" ht="18.75" customHeight="1">
      <c r="A64" s="47" t="s">
        <v>56</v>
      </c>
      <c r="B64" s="17">
        <v>0</v>
      </c>
      <c r="C64" s="48">
        <v>66467.4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66467.4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1659550.3777623284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1659550.3777623284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1372935.7507939446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1372935.7507939446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1456502.0174612617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1456502.0174612617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858018.144676788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858018.144676788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465351.5006793338</v>
      </c>
      <c r="I69" s="17">
        <v>0</v>
      </c>
      <c r="J69" s="17">
        <v>0</v>
      </c>
      <c r="K69" s="17">
        <v>0</v>
      </c>
      <c r="L69" s="46">
        <f t="shared" si="19"/>
        <v>465351.5006793338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604668.5166191843</v>
      </c>
      <c r="J70" s="17">
        <v>0</v>
      </c>
      <c r="K70" s="17">
        <v>0</v>
      </c>
      <c r="L70" s="46">
        <f t="shared" si="19"/>
        <v>604668.5166191843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742931.1639572999</v>
      </c>
      <c r="K71" s="17">
        <v>0</v>
      </c>
      <c r="L71" s="46">
        <f t="shared" si="19"/>
        <v>742931.1639572999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535042.68</v>
      </c>
      <c r="L72" s="46">
        <f t="shared" si="19"/>
        <v>535042.68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388878.37</v>
      </c>
      <c r="L73" s="46">
        <f t="shared" si="19"/>
        <v>388878.37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2023-03-21T17:39:58Z</dcterms:modified>
  <cp:category/>
  <cp:version/>
  <cp:contentType/>
  <cp:contentStatus/>
</cp:coreProperties>
</file>