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<sst xmlns="http://schemas.openxmlformats.org/spreadsheetml/2006/main" count="86" uniqueCount="85">
  <si>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</si>
  <si>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</si>
  <si>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</si>
  <si>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</si>
  <si>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</si>
  <si>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</si>
  <si>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</si>
  <si>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</si>
  <si>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</si>
  <si>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</si>
  <si>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</si>
  <si>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</si>
  <si>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</si>
  <si>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</si>
  <si>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</si>
  <si>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</si>
  <si>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</si>
  <si>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</si>
  <si>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</si>
  <si>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</si>
  <si>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</si>
  <si>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</si>
  <si>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</si>
  <si>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</si>
  <si>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</si>
  <si>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</si>
  <si>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</si>
  <si>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</si>
  <si>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</si>
  <si>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</si>
  <si>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</si>
  <si>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</si>
  <si>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</si>
  <si>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</si>
  <si>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</si>
  <si>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</si>
  <si>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</si>
  <si>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</si>
  <si>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</si>
  <si>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</si>
  <si>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</si>
  <si>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</si>
  <si>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</si>
  <si>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</si>
  <si>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</si>
  <si>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</si>
  <si>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</si>
  <si>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</si>
  <si>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</si>
  <si>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</si>
  <si>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</si>
  <si>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</si>
  <si>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</si>
  <si>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</si>
  <si>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</si>
  <si>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</si>
  <si>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</si>
  <si>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</si>
  <si>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</si>
  <si>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</si>
  <si>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</si>
  <si>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</si>
  <si>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</si>
  <si>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</si>
  <si>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</si>
  <si>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</si>
  <si>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</si>
  <si>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</si>
  <si>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</si>
  <si>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</si>
  <si>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</si>
  <si>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</si>
  <si>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</si>
  <si>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</si>
  <si>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</si>
  <si>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</si>
  <si>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</si>
  <si>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</si>
  <si>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</si>
  <si>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</si>
  <si>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</si>
  <si>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</si>
  <si>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</si>
  <si>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</si>
  <si>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11/03/23 - VENCIMENTO 17/03/23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</si>
</sst>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46155</v>
      </c>
      <c r="C7" s="10">
        <f aca="true" t="shared" si="0" ref="C7:K7">C8+C11</f>
        <v>57681</v>
      </c>
      <c r="D7" s="10">
        <f t="shared" si="0"/>
        <v>180838</v>
      </c>
      <c r="E7" s="10">
        <f t="shared" si="0"/>
        <v>156847</v>
      </c>
      <c r="F7" s="10">
        <f t="shared" si="0"/>
        <v>160248</v>
      </c>
      <c r="G7" s="10">
        <f t="shared" si="0"/>
        <v>73893</v>
      </c>
      <c r="H7" s="10">
        <f t="shared" si="0"/>
        <v>38571</v>
      </c>
      <c r="I7" s="10">
        <f t="shared" si="0"/>
        <v>68681</v>
      </c>
      <c r="J7" s="10">
        <f t="shared" si="0"/>
        <v>45903</v>
      </c>
      <c r="K7" s="10">
        <f t="shared" si="0"/>
        <v>128398</v>
      </c>
      <c r="L7" s="10">
        <f aca="true" t="shared" si="1" ref="L7:L13">SUM(B7:K7)</f>
        <v>957215</v>
      </c>
      <c r="M7" s="11"/>
    </row>
    <row r="8" spans="1:13" ht="17.25" customHeight="1">
      <c r="A8" s="12" t="s">
        <v>82</v>
      </c>
      <c r="B8" s="13">
        <f>B9+B10</f>
        <v>3878</v>
      </c>
      <c r="C8" s="13">
        <f aca="true" t="shared" si="2" ref="C8:K8">C9+C10</f>
        <v>4157</v>
      </c>
      <c r="D8" s="13">
        <f t="shared" si="2"/>
        <v>13656</v>
      </c>
      <c r="E8" s="13">
        <f t="shared" si="2"/>
        <v>10965</v>
      </c>
      <c r="F8" s="13">
        <f t="shared" si="2"/>
        <v>9935</v>
      </c>
      <c r="G8" s="13">
        <f t="shared" si="2"/>
        <v>6005</v>
      </c>
      <c r="H8" s="13">
        <f t="shared" si="2"/>
        <v>2551</v>
      </c>
      <c r="I8" s="13">
        <f t="shared" si="2"/>
        <v>3491</v>
      </c>
      <c r="J8" s="13">
        <f t="shared" si="2"/>
        <v>3388</v>
      </c>
      <c r="K8" s="13">
        <f t="shared" si="2"/>
        <v>8615</v>
      </c>
      <c r="L8" s="13">
        <f t="shared" si="1"/>
        <v>66641</v>
      </c>
      <c r="M8"/>
    </row>
    <row r="9" spans="1:13" ht="17.25" customHeight="1">
      <c r="A9" s="14" t="s">
        <v>18</v>
      </c>
      <c r="B9" s="15">
        <v>3876</v>
      </c>
      <c r="C9" s="15">
        <v>4157</v>
      </c>
      <c r="D9" s="15">
        <v>13656</v>
      </c>
      <c r="E9" s="15">
        <v>10965</v>
      </c>
      <c r="F9" s="15">
        <v>9935</v>
      </c>
      <c r="G9" s="15">
        <v>6005</v>
      </c>
      <c r="H9" s="15">
        <v>2499</v>
      </c>
      <c r="I9" s="15">
        <v>3491</v>
      </c>
      <c r="J9" s="15">
        <v>3388</v>
      </c>
      <c r="K9" s="15">
        <v>8615</v>
      </c>
      <c r="L9" s="13">
        <f t="shared" si="1"/>
        <v>66587</v>
      </c>
      <c r="M9"/>
    </row>
    <row r="10" spans="1:13" ht="17.25" customHeight="1">
      <c r="A10" s="14" t="s">
        <v>19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52</v>
      </c>
      <c r="I10" s="15">
        <v>0</v>
      </c>
      <c r="J10" s="15">
        <v>0</v>
      </c>
      <c r="K10" s="15">
        <v>0</v>
      </c>
      <c r="L10" s="13">
        <f t="shared" si="1"/>
        <v>54</v>
      </c>
      <c r="M10"/>
    </row>
    <row r="11" spans="1:13" ht="17.25" customHeight="1">
      <c r="A11" s="12" t="s">
        <v>71</v>
      </c>
      <c r="B11" s="15">
        <v>42277</v>
      </c>
      <c r="C11" s="15">
        <v>53524</v>
      </c>
      <c r="D11" s="15">
        <v>167182</v>
      </c>
      <c r="E11" s="15">
        <v>145882</v>
      </c>
      <c r="F11" s="15">
        <v>150313</v>
      </c>
      <c r="G11" s="15">
        <v>67888</v>
      </c>
      <c r="H11" s="15">
        <v>36020</v>
      </c>
      <c r="I11" s="15">
        <v>65190</v>
      </c>
      <c r="J11" s="15">
        <v>42515</v>
      </c>
      <c r="K11" s="15">
        <v>119783</v>
      </c>
      <c r="L11" s="13">
        <f t="shared" si="1"/>
        <v>890574</v>
      </c>
      <c r="M11" s="60"/>
    </row>
    <row r="12" spans="1:13" ht="17.25" customHeight="1">
      <c r="A12" s="14" t="s">
        <v>83</v>
      </c>
      <c r="B12" s="15">
        <v>5124</v>
      </c>
      <c r="C12" s="15">
        <v>4409</v>
      </c>
      <c r="D12" s="15">
        <v>14540</v>
      </c>
      <c r="E12" s="15">
        <v>14888</v>
      </c>
      <c r="F12" s="15">
        <v>13596</v>
      </c>
      <c r="G12" s="15">
        <v>6672</v>
      </c>
      <c r="H12" s="15">
        <v>3390</v>
      </c>
      <c r="I12" s="15">
        <v>3529</v>
      </c>
      <c r="J12" s="15">
        <v>3203</v>
      </c>
      <c r="K12" s="15">
        <v>7482</v>
      </c>
      <c r="L12" s="13">
        <f t="shared" si="1"/>
        <v>76833</v>
      </c>
      <c r="M12" s="60"/>
    </row>
    <row r="13" spans="1:13" ht="17.25" customHeight="1">
      <c r="A13" s="14" t="s">
        <v>72</v>
      </c>
      <c r="B13" s="15">
        <f>+B11-B12</f>
        <v>37153</v>
      </c>
      <c r="C13" s="15">
        <f aca="true" t="shared" si="3" ref="C13:K13">+C11-C12</f>
        <v>49115</v>
      </c>
      <c r="D13" s="15">
        <f t="shared" si="3"/>
        <v>152642</v>
      </c>
      <c r="E13" s="15">
        <f t="shared" si="3"/>
        <v>130994</v>
      </c>
      <c r="F13" s="15">
        <f t="shared" si="3"/>
        <v>136717</v>
      </c>
      <c r="G13" s="15">
        <f t="shared" si="3"/>
        <v>61216</v>
      </c>
      <c r="H13" s="15">
        <f t="shared" si="3"/>
        <v>32630</v>
      </c>
      <c r="I13" s="15">
        <f t="shared" si="3"/>
        <v>61661</v>
      </c>
      <c r="J13" s="15">
        <f t="shared" si="3"/>
        <v>39312</v>
      </c>
      <c r="K13" s="15">
        <f t="shared" si="3"/>
        <v>112301</v>
      </c>
      <c r="L13" s="13">
        <f t="shared" si="1"/>
        <v>813741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-0.0725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1.34389289666829</v>
      </c>
      <c r="C18" s="22">
        <v>1.21189872721536</v>
      </c>
      <c r="D18" s="22">
        <v>1.143586726055058</v>
      </c>
      <c r="E18" s="22">
        <v>1.108232866069349</v>
      </c>
      <c r="F18" s="22">
        <v>1.29220017158215</v>
      </c>
      <c r="G18" s="22">
        <v>1.208592189488986</v>
      </c>
      <c r="H18" s="22">
        <v>1.118287619952669</v>
      </c>
      <c r="I18" s="22">
        <v>1.188560140102366</v>
      </c>
      <c r="J18" s="22">
        <v>1.337795853585328</v>
      </c>
      <c r="K18" s="22">
        <v>1.116611678006674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451110.26999999996</v>
      </c>
      <c r="C20" s="25">
        <f aca="true" t="shared" si="4" ref="C20:K20">SUM(C21:C28)</f>
        <v>298123.97000000003</v>
      </c>
      <c r="D20" s="25">
        <f t="shared" si="4"/>
        <v>1053484.8300000003</v>
      </c>
      <c r="E20" s="25">
        <f t="shared" si="4"/>
        <v>895192.09</v>
      </c>
      <c r="F20" s="25">
        <f t="shared" si="4"/>
        <v>944022.02</v>
      </c>
      <c r="G20" s="25">
        <f t="shared" si="4"/>
        <v>449099.83999999997</v>
      </c>
      <c r="H20" s="25">
        <f t="shared" si="4"/>
        <v>240881.54999999996</v>
      </c>
      <c r="I20" s="25">
        <f t="shared" si="4"/>
        <v>370762.11</v>
      </c>
      <c r="J20" s="25">
        <f t="shared" si="4"/>
        <v>305640.98</v>
      </c>
      <c r="K20" s="25">
        <f t="shared" si="4"/>
        <v>574823.0899999999</v>
      </c>
      <c r="L20" s="25">
        <f>SUM(B20:K20)</f>
        <v>5583140.75</v>
      </c>
      <c r="M20"/>
    </row>
    <row r="21" spans="1:13" ht="17.25" customHeight="1">
      <c r="A21" s="26" t="s">
        <v>22</v>
      </c>
      <c r="B21" s="56">
        <f>ROUND((B15+B16)*B7,2)</f>
        <v>332745.24</v>
      </c>
      <c r="C21" s="56">
        <f aca="true" t="shared" si="5" ref="C21:K21">ROUND((C15+C16)*C7,2)</f>
        <v>236699.75</v>
      </c>
      <c r="D21" s="56">
        <f t="shared" si="5"/>
        <v>883212.79</v>
      </c>
      <c r="E21" s="56">
        <f t="shared" si="5"/>
        <v>775953.48</v>
      </c>
      <c r="F21" s="56">
        <f t="shared" si="5"/>
        <v>700476.06</v>
      </c>
      <c r="G21" s="56">
        <f t="shared" si="5"/>
        <v>355159.32</v>
      </c>
      <c r="H21" s="56">
        <f t="shared" si="5"/>
        <v>204210.3</v>
      </c>
      <c r="I21" s="56">
        <f t="shared" si="5"/>
        <v>301482.12</v>
      </c>
      <c r="J21" s="56">
        <f t="shared" si="5"/>
        <v>217006.43</v>
      </c>
      <c r="K21" s="56">
        <f t="shared" si="5"/>
        <v>495680.48</v>
      </c>
      <c r="L21" s="33">
        <f aca="true" t="shared" si="6" ref="L21:L28">SUM(B21:K21)</f>
        <v>4502625.97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114428.72</v>
      </c>
      <c r="C22" s="33">
        <f t="shared" si="7"/>
        <v>50156.38</v>
      </c>
      <c r="D22" s="33">
        <f t="shared" si="7"/>
        <v>126817.63</v>
      </c>
      <c r="E22" s="33">
        <f t="shared" si="7"/>
        <v>83983.67</v>
      </c>
      <c r="F22" s="33">
        <f t="shared" si="7"/>
        <v>204679.22</v>
      </c>
      <c r="G22" s="33">
        <f t="shared" si="7"/>
        <v>74083.46</v>
      </c>
      <c r="H22" s="33">
        <f t="shared" si="7"/>
        <v>24155.55</v>
      </c>
      <c r="I22" s="33">
        <f t="shared" si="7"/>
        <v>56847.51</v>
      </c>
      <c r="J22" s="33">
        <f t="shared" si="7"/>
        <v>73303.87</v>
      </c>
      <c r="K22" s="33">
        <f t="shared" si="7"/>
        <v>57802.13</v>
      </c>
      <c r="L22" s="33">
        <f t="shared" si="6"/>
        <v>866258.14</v>
      </c>
      <c r="M22"/>
    </row>
    <row r="23" spans="1:13" ht="17.25" customHeight="1">
      <c r="A23" s="27" t="s">
        <v>24</v>
      </c>
      <c r="B23" s="33">
        <v>1194.68</v>
      </c>
      <c r="C23" s="33">
        <v>8827.34</v>
      </c>
      <c r="D23" s="33">
        <v>37562.57</v>
      </c>
      <c r="E23" s="33">
        <v>29824.38</v>
      </c>
      <c r="F23" s="33">
        <v>35029.7</v>
      </c>
      <c r="G23" s="33">
        <v>18787</v>
      </c>
      <c r="H23" s="33">
        <v>10190.91</v>
      </c>
      <c r="I23" s="33">
        <v>9846.72</v>
      </c>
      <c r="J23" s="33">
        <v>11017.58</v>
      </c>
      <c r="K23" s="33">
        <v>16526.37</v>
      </c>
      <c r="L23" s="33">
        <f t="shared" si="6"/>
        <v>178807.24999999997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1729.43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22482.59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557.51</v>
      </c>
      <c r="C26" s="33">
        <v>369.94</v>
      </c>
      <c r="D26" s="33">
        <v>1302.61</v>
      </c>
      <c r="E26" s="33">
        <v>1107.21</v>
      </c>
      <c r="F26" s="33">
        <v>1167.13</v>
      </c>
      <c r="G26" s="33">
        <v>554.91</v>
      </c>
      <c r="H26" s="33">
        <v>296.99</v>
      </c>
      <c r="I26" s="33">
        <v>458.52</v>
      </c>
      <c r="J26" s="33">
        <v>377.76</v>
      </c>
      <c r="K26" s="33">
        <v>711.22</v>
      </c>
      <c r="L26" s="33">
        <f t="shared" si="6"/>
        <v>6903.8</v>
      </c>
      <c r="M26" s="60"/>
    </row>
    <row r="27" spans="1:13" ht="17.25" customHeight="1">
      <c r="A27" s="27" t="s">
        <v>75</v>
      </c>
      <c r="B27" s="33">
        <v>314.15</v>
      </c>
      <c r="C27" s="33">
        <v>237.1</v>
      </c>
      <c r="D27" s="33">
        <v>770.81</v>
      </c>
      <c r="E27" s="33">
        <v>589.5</v>
      </c>
      <c r="F27" s="33">
        <v>642.98</v>
      </c>
      <c r="G27" s="33">
        <v>358.79</v>
      </c>
      <c r="H27" s="33">
        <v>203.46</v>
      </c>
      <c r="I27" s="33">
        <v>271.27</v>
      </c>
      <c r="J27" s="33">
        <v>326.82</v>
      </c>
      <c r="K27" s="33">
        <v>440.83</v>
      </c>
      <c r="L27" s="33">
        <f t="shared" si="6"/>
        <v>4155.71</v>
      </c>
      <c r="M27" s="60"/>
    </row>
    <row r="28" spans="1:13" ht="17.25" customHeight="1">
      <c r="A28" s="27" t="s">
        <v>76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94.91</v>
      </c>
      <c r="I28" s="33">
        <v>126.54</v>
      </c>
      <c r="J28" s="33">
        <v>149.66</v>
      </c>
      <c r="K28" s="33">
        <v>203.2</v>
      </c>
      <c r="L28" s="33">
        <f t="shared" si="6"/>
        <v>1907.2900000000002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-122403.58000000002</v>
      </c>
      <c r="C31" s="33">
        <f t="shared" si="8"/>
        <v>-20347.899999999998</v>
      </c>
      <c r="D31" s="33">
        <f t="shared" si="8"/>
        <v>-67329.71</v>
      </c>
      <c r="E31" s="33">
        <f t="shared" si="8"/>
        <v>-815921.4600000001</v>
      </c>
      <c r="F31" s="33">
        <f t="shared" si="8"/>
        <v>-50204</v>
      </c>
      <c r="G31" s="33">
        <f t="shared" si="8"/>
        <v>-29507.65</v>
      </c>
      <c r="H31" s="33">
        <f t="shared" si="8"/>
        <v>-18959</v>
      </c>
      <c r="I31" s="33">
        <f t="shared" si="8"/>
        <v>-332910.04000000004</v>
      </c>
      <c r="J31" s="33">
        <f t="shared" si="8"/>
        <v>-17007.760000000002</v>
      </c>
      <c r="K31" s="33">
        <f t="shared" si="8"/>
        <v>-41860.84</v>
      </c>
      <c r="L31" s="33">
        <f aca="true" t="shared" si="9" ref="L31:L38">SUM(B31:K31)</f>
        <v>-1516451.9400000002</v>
      </c>
      <c r="M31"/>
    </row>
    <row r="32" spans="1:13" ht="18.75" customHeight="1">
      <c r="A32" s="27" t="s">
        <v>28</v>
      </c>
      <c r="B32" s="33">
        <f>B33+B34+B35+B36</f>
        <v>-17054.4</v>
      </c>
      <c r="C32" s="33">
        <f aca="true" t="shared" si="10" ref="C32:K32">C33+C34+C35+C36</f>
        <v>-18290.8</v>
      </c>
      <c r="D32" s="33">
        <f t="shared" si="10"/>
        <v>-60086.4</v>
      </c>
      <c r="E32" s="33">
        <f t="shared" si="10"/>
        <v>-48246</v>
      </c>
      <c r="F32" s="33">
        <f t="shared" si="10"/>
        <v>-43714</v>
      </c>
      <c r="G32" s="33">
        <f t="shared" si="10"/>
        <v>-26422</v>
      </c>
      <c r="H32" s="33">
        <f t="shared" si="10"/>
        <v>-10995.6</v>
      </c>
      <c r="I32" s="33">
        <f t="shared" si="10"/>
        <v>-15360.4</v>
      </c>
      <c r="J32" s="33">
        <f t="shared" si="10"/>
        <v>-14907.2</v>
      </c>
      <c r="K32" s="33">
        <f t="shared" si="10"/>
        <v>-37906</v>
      </c>
      <c r="L32" s="33">
        <f t="shared" si="9"/>
        <v>-292982.80000000005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-17054.4</v>
      </c>
      <c r="C33" s="33">
        <f t="shared" si="11"/>
        <v>-18290.8</v>
      </c>
      <c r="D33" s="33">
        <f t="shared" si="11"/>
        <v>-60086.4</v>
      </c>
      <c r="E33" s="33">
        <f t="shared" si="11"/>
        <v>-48246</v>
      </c>
      <c r="F33" s="33">
        <f t="shared" si="11"/>
        <v>-43714</v>
      </c>
      <c r="G33" s="33">
        <f t="shared" si="11"/>
        <v>-26422</v>
      </c>
      <c r="H33" s="33">
        <f t="shared" si="11"/>
        <v>-10995.6</v>
      </c>
      <c r="I33" s="33">
        <f t="shared" si="11"/>
        <v>-15360.4</v>
      </c>
      <c r="J33" s="33">
        <f t="shared" si="11"/>
        <v>-14907.2</v>
      </c>
      <c r="K33" s="33">
        <f t="shared" si="11"/>
        <v>-37906</v>
      </c>
      <c r="L33" s="33">
        <f t="shared" si="9"/>
        <v>-292982.80000000005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s="36" customFormat="1" ht="18.75" customHeight="1">
      <c r="A37" s="27" t="s">
        <v>32</v>
      </c>
      <c r="B37" s="38">
        <f>SUM(B38:B49)</f>
        <v>-105349.18000000001</v>
      </c>
      <c r="C37" s="38">
        <f aca="true" t="shared" si="12" ref="C37:K37">SUM(C38:C49)</f>
        <v>-2057.1</v>
      </c>
      <c r="D37" s="38">
        <f t="shared" si="12"/>
        <v>-7243.31</v>
      </c>
      <c r="E37" s="38">
        <f t="shared" si="12"/>
        <v>-767675.4600000001</v>
      </c>
      <c r="F37" s="38">
        <f t="shared" si="12"/>
        <v>-6490</v>
      </c>
      <c r="G37" s="38">
        <f t="shared" si="12"/>
        <v>-3085.65</v>
      </c>
      <c r="H37" s="38">
        <f t="shared" si="12"/>
        <v>-7963.400000000001</v>
      </c>
      <c r="I37" s="38">
        <f t="shared" si="12"/>
        <v>-317549.64</v>
      </c>
      <c r="J37" s="38">
        <f t="shared" si="12"/>
        <v>-2100.56</v>
      </c>
      <c r="K37" s="38">
        <f t="shared" si="12"/>
        <v>-3954.84</v>
      </c>
      <c r="L37" s="33">
        <f t="shared" si="9"/>
        <v>-1223469.1400000004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-6311.93</v>
      </c>
      <c r="I39" s="17">
        <v>0</v>
      </c>
      <c r="J39" s="28">
        <v>0</v>
      </c>
      <c r="K39" s="17">
        <v>0</v>
      </c>
      <c r="L39" s="33">
        <f>SUM(B39:K39)</f>
        <v>-36026.69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f>SUM(B46:K46)</f>
        <v>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-756000</v>
      </c>
      <c r="F47" s="17">
        <v>0</v>
      </c>
      <c r="G47" s="17">
        <v>0</v>
      </c>
      <c r="H47" s="17">
        <v>0</v>
      </c>
      <c r="I47" s="17">
        <v>-315000</v>
      </c>
      <c r="J47" s="17">
        <v>0</v>
      </c>
      <c r="K47" s="17">
        <v>0</v>
      </c>
      <c r="L47" s="17">
        <f>SUM(B47:K47)</f>
        <v>-1071000</v>
      </c>
    </row>
    <row r="48" spans="1:12" ht="18.75" customHeight="1">
      <c r="A48" s="37" t="s">
        <v>70</v>
      </c>
      <c r="B48" s="17">
        <v>-3100.13</v>
      </c>
      <c r="C48" s="17">
        <v>-2057.1</v>
      </c>
      <c r="D48" s="17">
        <v>-7243.31</v>
      </c>
      <c r="E48" s="17">
        <v>-6156.81</v>
      </c>
      <c r="F48" s="17">
        <v>-6490</v>
      </c>
      <c r="G48" s="17">
        <v>-3085.65</v>
      </c>
      <c r="H48" s="17">
        <v>-1651.47</v>
      </c>
      <c r="I48" s="17">
        <v>-2549.64</v>
      </c>
      <c r="J48" s="17">
        <v>-2100.56</v>
      </c>
      <c r="K48" s="17">
        <v>-3954.84</v>
      </c>
      <c r="L48" s="30">
        <f t="shared" si="13"/>
        <v>-38389.51000000001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328706.68999999994</v>
      </c>
      <c r="C55" s="41">
        <f t="shared" si="16"/>
        <v>277776.07</v>
      </c>
      <c r="D55" s="41">
        <f t="shared" si="16"/>
        <v>986155.1200000003</v>
      </c>
      <c r="E55" s="41">
        <f t="shared" si="16"/>
        <v>79270.62999999989</v>
      </c>
      <c r="F55" s="41">
        <f t="shared" si="16"/>
        <v>893818.02</v>
      </c>
      <c r="G55" s="41">
        <f t="shared" si="16"/>
        <v>419592.18999999994</v>
      </c>
      <c r="H55" s="41">
        <f t="shared" si="16"/>
        <v>221922.54999999996</v>
      </c>
      <c r="I55" s="41">
        <f t="shared" si="16"/>
        <v>37852.06999999995</v>
      </c>
      <c r="J55" s="41">
        <f t="shared" si="16"/>
        <v>288633.22</v>
      </c>
      <c r="K55" s="41">
        <f t="shared" si="16"/>
        <v>532962.2499999999</v>
      </c>
      <c r="L55" s="42">
        <f t="shared" si="14"/>
        <v>4066688.8099999996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328706.69</v>
      </c>
      <c r="C61" s="41">
        <f aca="true" t="shared" si="18" ref="C61:J61">SUM(C62:C73)</f>
        <v>277776.07</v>
      </c>
      <c r="D61" s="41">
        <f t="shared" si="18"/>
        <v>986155.1228774261</v>
      </c>
      <c r="E61" s="41">
        <f t="shared" si="18"/>
        <v>79270.62902307365</v>
      </c>
      <c r="F61" s="41">
        <f t="shared" si="18"/>
        <v>893818.024863644</v>
      </c>
      <c r="G61" s="41">
        <f t="shared" si="18"/>
        <v>419592.19014461513</v>
      </c>
      <c r="H61" s="41">
        <f t="shared" si="18"/>
        <v>221922.55034606496</v>
      </c>
      <c r="I61" s="41">
        <f>SUM(I62:I78)</f>
        <v>37852.07078484494</v>
      </c>
      <c r="J61" s="41">
        <f t="shared" si="18"/>
        <v>288633.22223683796</v>
      </c>
      <c r="K61" s="41">
        <f>SUM(K62:K75)</f>
        <v>532962.25</v>
      </c>
      <c r="L61" s="46">
        <f>SUM(B61:K61)</f>
        <v>4066688.820276507</v>
      </c>
      <c r="M61" s="40"/>
    </row>
    <row r="62" spans="1:13" ht="18.75" customHeight="1">
      <c r="A62" s="47" t="s">
        <v>46</v>
      </c>
      <c r="B62" s="48">
        <v>328706.69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328706.69</v>
      </c>
      <c r="M62"/>
    </row>
    <row r="63" spans="1:13" ht="18.75" customHeight="1">
      <c r="A63" s="47" t="s">
        <v>55</v>
      </c>
      <c r="B63" s="17">
        <v>0</v>
      </c>
      <c r="C63" s="48">
        <v>242804.06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242804.06</v>
      </c>
      <c r="M63"/>
    </row>
    <row r="64" spans="1:13" ht="18.75" customHeight="1">
      <c r="A64" s="47" t="s">
        <v>56</v>
      </c>
      <c r="B64" s="17">
        <v>0</v>
      </c>
      <c r="C64" s="48">
        <v>34972.01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34972.01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986155.1228774261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986155.1228774261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79270.62902307365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79270.62902307365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893818.024863644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893818.024863644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419592.19014461513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419592.19014461513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221922.55034606496</v>
      </c>
      <c r="I69" s="17">
        <v>0</v>
      </c>
      <c r="J69" s="17">
        <v>0</v>
      </c>
      <c r="K69" s="17">
        <v>0</v>
      </c>
      <c r="L69" s="46">
        <f t="shared" si="19"/>
        <v>221922.55034606496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37852.07078484494</v>
      </c>
      <c r="J70" s="17">
        <v>0</v>
      </c>
      <c r="K70" s="17">
        <v>0</v>
      </c>
      <c r="L70" s="46">
        <f t="shared" si="19"/>
        <v>37852.07078484494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288633.22223683796</v>
      </c>
      <c r="K71" s="17">
        <v>0</v>
      </c>
      <c r="L71" s="46">
        <f t="shared" si="19"/>
        <v>288633.22223683796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279805.18</v>
      </c>
      <c r="L72" s="46">
        <f t="shared" si="19"/>
        <v>279805.18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253157.07</v>
      </c>
      <c r="L73" s="46">
        <f t="shared" si="19"/>
        <v>253157.07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2023-03-16T18:50:53Z</dcterms:modified>
  <cp:category/>
  <cp:version/>
  <cp:contentType/>
  <cp:contentStatus/>
</cp:coreProperties>
</file>