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<sst xmlns="http://schemas.openxmlformats.org/spreadsheetml/2006/main" count="86" uniqueCount="85">
  <si>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</si>
  <si>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</si>
  <si>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</si>
  <si>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</si>
  <si>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</si>
  <si>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</si>
  <si>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</si>
  <si>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</si>
  <si>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</si>
  <si>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</si>
  <si>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</si>
  <si>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</si>
  <si>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</si>
  <si>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</si>
  <si>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</si>
  <si>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</si>
  <si>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</si>
  <si>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</si>
  <si>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</si>
  <si>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</si>
  <si>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</si>
  <si>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</si>
  <si>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</si>
  <si>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</si>
  <si>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</si>
  <si>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</si>
  <si>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</si>
  <si>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</si>
  <si>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</si>
  <si>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</si>
  <si>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</si>
  <si>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</si>
  <si>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</si>
  <si>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</si>
  <si>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</si>
  <si>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</si>
  <si>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</si>
  <si>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</si>
  <si>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</si>
  <si>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</si>
  <si>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</si>
  <si>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</si>
  <si>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</si>
  <si>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</si>
  <si>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</si>
  <si>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</si>
  <si>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</si>
  <si>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</si>
  <si>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</si>
  <si>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</si>
  <si>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</si>
  <si>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</si>
  <si>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</si>
  <si>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</si>
  <si>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</si>
  <si>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</si>
  <si>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</si>
  <si>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</si>
  <si>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</si>
  <si>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</si>
  <si>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</si>
  <si>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</si>
  <si>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</si>
  <si>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</si>
  <si>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</si>
  <si>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</si>
  <si>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</si>
  <si>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</si>
  <si>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</si>
  <si>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</si>
  <si>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</si>
  <si>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</si>
  <si>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</si>
  <si>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</si>
  <si>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</si>
  <si>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</si>
  <si>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</si>
  <si>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</si>
  <si>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</si>
  <si>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</si>
  <si>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</si>
  <si>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</si>
  <si>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</si>
  <si>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</si>
  <si>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08/03/23 - VENCIMENTO 15/03/23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</si>
</sst>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91875</v>
      </c>
      <c r="C7" s="10">
        <f aca="true" t="shared" si="0" ref="C7:K7">C8+C11</f>
        <v>114763</v>
      </c>
      <c r="D7" s="10">
        <f t="shared" si="0"/>
        <v>326660</v>
      </c>
      <c r="E7" s="10">
        <f t="shared" si="0"/>
        <v>261331</v>
      </c>
      <c r="F7" s="10">
        <f t="shared" si="0"/>
        <v>274569</v>
      </c>
      <c r="G7" s="10">
        <f t="shared" si="0"/>
        <v>153694</v>
      </c>
      <c r="H7" s="10">
        <f t="shared" si="0"/>
        <v>85966</v>
      </c>
      <c r="I7" s="10">
        <f t="shared" si="0"/>
        <v>121960</v>
      </c>
      <c r="J7" s="10">
        <f t="shared" si="0"/>
        <v>127296</v>
      </c>
      <c r="K7" s="10">
        <f t="shared" si="0"/>
        <v>225608</v>
      </c>
      <c r="L7" s="10">
        <f aca="true" t="shared" si="1" ref="L7:L13">SUM(B7:K7)</f>
        <v>1783722</v>
      </c>
      <c r="M7" s="11"/>
    </row>
    <row r="8" spans="1:13" ht="17.25" customHeight="1">
      <c r="A8" s="12" t="s">
        <v>82</v>
      </c>
      <c r="B8" s="13">
        <f>B9+B10</f>
        <v>5730</v>
      </c>
      <c r="C8" s="13">
        <f aca="true" t="shared" si="2" ref="C8:K8">C9+C10</f>
        <v>6551</v>
      </c>
      <c r="D8" s="13">
        <f t="shared" si="2"/>
        <v>19000</v>
      </c>
      <c r="E8" s="13">
        <f t="shared" si="2"/>
        <v>13608</v>
      </c>
      <c r="F8" s="13">
        <f t="shared" si="2"/>
        <v>12444</v>
      </c>
      <c r="G8" s="13">
        <f t="shared" si="2"/>
        <v>9925</v>
      </c>
      <c r="H8" s="13">
        <f t="shared" si="2"/>
        <v>4692</v>
      </c>
      <c r="I8" s="13">
        <f t="shared" si="2"/>
        <v>5318</v>
      </c>
      <c r="J8" s="13">
        <f t="shared" si="2"/>
        <v>8023</v>
      </c>
      <c r="K8" s="13">
        <f t="shared" si="2"/>
        <v>12377</v>
      </c>
      <c r="L8" s="13">
        <f t="shared" si="1"/>
        <v>97668</v>
      </c>
      <c r="M8"/>
    </row>
    <row r="9" spans="1:13" ht="17.25" customHeight="1">
      <c r="A9" s="14" t="s">
        <v>18</v>
      </c>
      <c r="B9" s="15">
        <v>5727</v>
      </c>
      <c r="C9" s="15">
        <v>6551</v>
      </c>
      <c r="D9" s="15">
        <v>19000</v>
      </c>
      <c r="E9" s="15">
        <v>13608</v>
      </c>
      <c r="F9" s="15">
        <v>12444</v>
      </c>
      <c r="G9" s="15">
        <v>9925</v>
      </c>
      <c r="H9" s="15">
        <v>4625</v>
      </c>
      <c r="I9" s="15">
        <v>5318</v>
      </c>
      <c r="J9" s="15">
        <v>8023</v>
      </c>
      <c r="K9" s="15">
        <v>12377</v>
      </c>
      <c r="L9" s="13">
        <f t="shared" si="1"/>
        <v>97598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67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71</v>
      </c>
      <c r="B11" s="15">
        <v>86145</v>
      </c>
      <c r="C11" s="15">
        <v>108212</v>
      </c>
      <c r="D11" s="15">
        <v>307660</v>
      </c>
      <c r="E11" s="15">
        <v>247723</v>
      </c>
      <c r="F11" s="15">
        <v>262125</v>
      </c>
      <c r="G11" s="15">
        <v>143769</v>
      </c>
      <c r="H11" s="15">
        <v>81274</v>
      </c>
      <c r="I11" s="15">
        <v>116642</v>
      </c>
      <c r="J11" s="15">
        <v>119273</v>
      </c>
      <c r="K11" s="15">
        <v>213231</v>
      </c>
      <c r="L11" s="13">
        <f t="shared" si="1"/>
        <v>1686054</v>
      </c>
      <c r="M11" s="60"/>
    </row>
    <row r="12" spans="1:13" ht="17.25" customHeight="1">
      <c r="A12" s="14" t="s">
        <v>83</v>
      </c>
      <c r="B12" s="15">
        <v>9322</v>
      </c>
      <c r="C12" s="15">
        <v>7959</v>
      </c>
      <c r="D12" s="15">
        <v>26342</v>
      </c>
      <c r="E12" s="15">
        <v>23618</v>
      </c>
      <c r="F12" s="15">
        <v>21862</v>
      </c>
      <c r="G12" s="15">
        <v>12584</v>
      </c>
      <c r="H12" s="15">
        <v>7225</v>
      </c>
      <c r="I12" s="15">
        <v>6509</v>
      </c>
      <c r="J12" s="15">
        <v>8095</v>
      </c>
      <c r="K12" s="15">
        <v>13597</v>
      </c>
      <c r="L12" s="13">
        <f t="shared" si="1"/>
        <v>137113</v>
      </c>
      <c r="M12" s="60"/>
    </row>
    <row r="13" spans="1:13" ht="17.25" customHeight="1">
      <c r="A13" s="14" t="s">
        <v>72</v>
      </c>
      <c r="B13" s="15">
        <f>+B11-B12</f>
        <v>76823</v>
      </c>
      <c r="C13" s="15">
        <f aca="true" t="shared" si="3" ref="C13:K13">+C11-C12</f>
        <v>100253</v>
      </c>
      <c r="D13" s="15">
        <f t="shared" si="3"/>
        <v>281318</v>
      </c>
      <c r="E13" s="15">
        <f t="shared" si="3"/>
        <v>224105</v>
      </c>
      <c r="F13" s="15">
        <f t="shared" si="3"/>
        <v>240263</v>
      </c>
      <c r="G13" s="15">
        <f t="shared" si="3"/>
        <v>131185</v>
      </c>
      <c r="H13" s="15">
        <f t="shared" si="3"/>
        <v>74049</v>
      </c>
      <c r="I13" s="15">
        <f t="shared" si="3"/>
        <v>110133</v>
      </c>
      <c r="J13" s="15">
        <f t="shared" si="3"/>
        <v>111178</v>
      </c>
      <c r="K13" s="15">
        <f t="shared" si="3"/>
        <v>199634</v>
      </c>
      <c r="L13" s="13">
        <f t="shared" si="1"/>
        <v>1548941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1.235916322080137</v>
      </c>
      <c r="C18" s="22">
        <v>1.138079281795732</v>
      </c>
      <c r="D18" s="22">
        <v>1.041943818778263</v>
      </c>
      <c r="E18" s="22">
        <v>1.061228285932463</v>
      </c>
      <c r="F18" s="22">
        <v>1.196820810618756</v>
      </c>
      <c r="G18" s="22">
        <v>1.136137693430826</v>
      </c>
      <c r="H18" s="22">
        <v>1.035461868028482</v>
      </c>
      <c r="I18" s="22">
        <v>1.158651787119486</v>
      </c>
      <c r="J18" s="22">
        <v>1.258617952691653</v>
      </c>
      <c r="K18" s="22">
        <v>1.088904504529413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824463.66</v>
      </c>
      <c r="C20" s="25">
        <f aca="true" t="shared" si="4" ref="C20:K20">SUM(C21:C28)</f>
        <v>552460.01</v>
      </c>
      <c r="D20" s="25">
        <f t="shared" si="4"/>
        <v>1717538.92</v>
      </c>
      <c r="E20" s="25">
        <f t="shared" si="4"/>
        <v>1413072.63</v>
      </c>
      <c r="F20" s="25">
        <f t="shared" si="4"/>
        <v>1498867.44</v>
      </c>
      <c r="G20" s="25">
        <f t="shared" si="4"/>
        <v>871856.9500000001</v>
      </c>
      <c r="H20" s="25">
        <f t="shared" si="4"/>
        <v>492906.18</v>
      </c>
      <c r="I20" s="25">
        <f t="shared" si="4"/>
        <v>636122.9000000001</v>
      </c>
      <c r="J20" s="25">
        <f t="shared" si="4"/>
        <v>783541.28</v>
      </c>
      <c r="K20" s="25">
        <f t="shared" si="4"/>
        <v>978288.08</v>
      </c>
      <c r="L20" s="25">
        <f>SUM(B20:K20)</f>
        <v>9769118.05</v>
      </c>
      <c r="M20"/>
    </row>
    <row r="21" spans="1:13" ht="17.25" customHeight="1">
      <c r="A21" s="26" t="s">
        <v>22</v>
      </c>
      <c r="B21" s="56">
        <f>ROUND((B15+B16)*B7,2)</f>
        <v>662354.44</v>
      </c>
      <c r="C21" s="56">
        <f aca="true" t="shared" si="5" ref="C21:K21">ROUND((C15+C16)*C7,2)</f>
        <v>470941.45</v>
      </c>
      <c r="D21" s="56">
        <f t="shared" si="5"/>
        <v>1595407.44</v>
      </c>
      <c r="E21" s="56">
        <f t="shared" si="5"/>
        <v>1292856.72</v>
      </c>
      <c r="F21" s="56">
        <f t="shared" si="5"/>
        <v>1200196.01</v>
      </c>
      <c r="G21" s="56">
        <f t="shared" si="5"/>
        <v>738714.84</v>
      </c>
      <c r="H21" s="56">
        <f t="shared" si="5"/>
        <v>455138.39</v>
      </c>
      <c r="I21" s="56">
        <f t="shared" si="5"/>
        <v>535355.62</v>
      </c>
      <c r="J21" s="56">
        <f t="shared" si="5"/>
        <v>601791.84</v>
      </c>
      <c r="K21" s="56">
        <f t="shared" si="5"/>
        <v>870959.68</v>
      </c>
      <c r="L21" s="33">
        <f aca="true" t="shared" si="6" ref="L21:L28">SUM(B21:K21)</f>
        <v>8423716.43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156260.22</v>
      </c>
      <c r="C22" s="33">
        <f t="shared" si="7"/>
        <v>65027.26</v>
      </c>
      <c r="D22" s="33">
        <f t="shared" si="7"/>
        <v>66917.48</v>
      </c>
      <c r="E22" s="33">
        <f t="shared" si="7"/>
        <v>79159.4</v>
      </c>
      <c r="F22" s="33">
        <f t="shared" si="7"/>
        <v>236223.55</v>
      </c>
      <c r="G22" s="33">
        <f t="shared" si="7"/>
        <v>100566.93</v>
      </c>
      <c r="H22" s="33">
        <f t="shared" si="7"/>
        <v>16140.06</v>
      </c>
      <c r="I22" s="33">
        <f t="shared" si="7"/>
        <v>84935.13</v>
      </c>
      <c r="J22" s="33">
        <f t="shared" si="7"/>
        <v>155634.17</v>
      </c>
      <c r="K22" s="33">
        <f t="shared" si="7"/>
        <v>77432.24</v>
      </c>
      <c r="L22" s="33">
        <f t="shared" si="6"/>
        <v>1038296.44</v>
      </c>
      <c r="M22"/>
    </row>
    <row r="23" spans="1:13" ht="17.25" customHeight="1">
      <c r="A23" s="27" t="s">
        <v>24</v>
      </c>
      <c r="B23" s="33">
        <v>3042.23</v>
      </c>
      <c r="C23" s="33">
        <v>14004.28</v>
      </c>
      <c r="D23" s="33">
        <v>49327.38</v>
      </c>
      <c r="E23" s="33">
        <v>35665.02</v>
      </c>
      <c r="F23" s="33">
        <v>58644.7</v>
      </c>
      <c r="G23" s="33">
        <v>31400.91</v>
      </c>
      <c r="H23" s="33">
        <v>19227.38</v>
      </c>
      <c r="I23" s="33">
        <v>13225.55</v>
      </c>
      <c r="J23" s="33">
        <v>21588.55</v>
      </c>
      <c r="K23" s="33">
        <v>25053.4</v>
      </c>
      <c r="L23" s="33">
        <f t="shared" si="6"/>
        <v>271179.39999999997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622.65</v>
      </c>
      <c r="C26" s="33">
        <v>416.83</v>
      </c>
      <c r="D26" s="33">
        <v>1297.39</v>
      </c>
      <c r="E26" s="33">
        <v>1068.14</v>
      </c>
      <c r="F26" s="33">
        <v>1133.27</v>
      </c>
      <c r="G26" s="33">
        <v>659.12</v>
      </c>
      <c r="H26" s="33">
        <v>372.55</v>
      </c>
      <c r="I26" s="33">
        <v>479.36</v>
      </c>
      <c r="J26" s="33">
        <v>591.38</v>
      </c>
      <c r="K26" s="33">
        <v>739.88</v>
      </c>
      <c r="L26" s="33">
        <f t="shared" si="6"/>
        <v>7380.570000000001</v>
      </c>
      <c r="M26" s="60"/>
    </row>
    <row r="27" spans="1:13" ht="17.25" customHeight="1">
      <c r="A27" s="27" t="s">
        <v>75</v>
      </c>
      <c r="B27" s="33">
        <v>314.15</v>
      </c>
      <c r="C27" s="33">
        <v>236.73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440.82</v>
      </c>
      <c r="L27" s="33">
        <f t="shared" si="6"/>
        <v>4155.33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-130910.15000000001</v>
      </c>
      <c r="C31" s="33">
        <f t="shared" si="8"/>
        <v>-31142.260000000002</v>
      </c>
      <c r="D31" s="33">
        <f t="shared" si="8"/>
        <v>-90814.33</v>
      </c>
      <c r="E31" s="33">
        <f t="shared" si="8"/>
        <v>-71333.3599999999</v>
      </c>
      <c r="F31" s="33">
        <f t="shared" si="8"/>
        <v>-61055.28</v>
      </c>
      <c r="G31" s="33">
        <f t="shared" si="8"/>
        <v>-47335.11</v>
      </c>
      <c r="H31" s="33">
        <f t="shared" si="8"/>
        <v>-28733.52</v>
      </c>
      <c r="I31" s="33">
        <f t="shared" si="8"/>
        <v>-36993.18</v>
      </c>
      <c r="J31" s="33">
        <f t="shared" si="8"/>
        <v>-38589.659999999996</v>
      </c>
      <c r="K31" s="33">
        <f t="shared" si="8"/>
        <v>-58573</v>
      </c>
      <c r="L31" s="33">
        <f aca="true" t="shared" si="9" ref="L31:L38">SUM(B31:K31)</f>
        <v>-595479.8499999999</v>
      </c>
      <c r="M31"/>
    </row>
    <row r="32" spans="1:13" ht="18.75" customHeight="1">
      <c r="A32" s="27" t="s">
        <v>28</v>
      </c>
      <c r="B32" s="33">
        <f>B33+B34+B35+B36</f>
        <v>-25198.8</v>
      </c>
      <c r="C32" s="33">
        <f aca="true" t="shared" si="10" ref="C32:K32">C33+C34+C35+C36</f>
        <v>-28824.4</v>
      </c>
      <c r="D32" s="33">
        <f t="shared" si="10"/>
        <v>-83600</v>
      </c>
      <c r="E32" s="33">
        <f t="shared" si="10"/>
        <v>-59875.2</v>
      </c>
      <c r="F32" s="33">
        <f t="shared" si="10"/>
        <v>-54753.6</v>
      </c>
      <c r="G32" s="33">
        <f t="shared" si="10"/>
        <v>-43670</v>
      </c>
      <c r="H32" s="33">
        <f t="shared" si="10"/>
        <v>-20350</v>
      </c>
      <c r="I32" s="33">
        <f t="shared" si="10"/>
        <v>-34327.64</v>
      </c>
      <c r="J32" s="33">
        <f t="shared" si="10"/>
        <v>-35301.2</v>
      </c>
      <c r="K32" s="33">
        <f t="shared" si="10"/>
        <v>-54458.8</v>
      </c>
      <c r="L32" s="33">
        <f t="shared" si="9"/>
        <v>-440359.64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-25198.8</v>
      </c>
      <c r="C33" s="33">
        <f t="shared" si="11"/>
        <v>-28824.4</v>
      </c>
      <c r="D33" s="33">
        <f t="shared" si="11"/>
        <v>-83600</v>
      </c>
      <c r="E33" s="33">
        <f t="shared" si="11"/>
        <v>-59875.2</v>
      </c>
      <c r="F33" s="33">
        <f t="shared" si="11"/>
        <v>-54753.6</v>
      </c>
      <c r="G33" s="33">
        <f t="shared" si="11"/>
        <v>-43670</v>
      </c>
      <c r="H33" s="33">
        <f t="shared" si="11"/>
        <v>-20350</v>
      </c>
      <c r="I33" s="33">
        <f t="shared" si="11"/>
        <v>-23399.2</v>
      </c>
      <c r="J33" s="33">
        <f t="shared" si="11"/>
        <v>-35301.2</v>
      </c>
      <c r="K33" s="33">
        <f t="shared" si="11"/>
        <v>-54458.8</v>
      </c>
      <c r="L33" s="33">
        <f t="shared" si="9"/>
        <v>-429431.2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-10928.44</v>
      </c>
      <c r="J36" s="17">
        <v>0</v>
      </c>
      <c r="K36" s="17">
        <v>0</v>
      </c>
      <c r="L36" s="33">
        <f t="shared" si="9"/>
        <v>-10928.44</v>
      </c>
      <c r="M36"/>
    </row>
    <row r="37" spans="1:13" s="36" customFormat="1" ht="18.75" customHeight="1">
      <c r="A37" s="27" t="s">
        <v>32</v>
      </c>
      <c r="B37" s="38">
        <f>SUM(B38:B49)</f>
        <v>-105711.35</v>
      </c>
      <c r="C37" s="38">
        <f aca="true" t="shared" si="12" ref="C37:K37">SUM(C38:C49)</f>
        <v>-2317.86</v>
      </c>
      <c r="D37" s="38">
        <f t="shared" si="12"/>
        <v>-7214.33</v>
      </c>
      <c r="E37" s="38">
        <f t="shared" si="12"/>
        <v>-11458.159999999907</v>
      </c>
      <c r="F37" s="38">
        <f t="shared" si="12"/>
        <v>-6301.68</v>
      </c>
      <c r="G37" s="38">
        <f t="shared" si="12"/>
        <v>-3665.11</v>
      </c>
      <c r="H37" s="38">
        <f t="shared" si="12"/>
        <v>-8383.52</v>
      </c>
      <c r="I37" s="38">
        <f t="shared" si="12"/>
        <v>-2665.54</v>
      </c>
      <c r="J37" s="38">
        <f t="shared" si="12"/>
        <v>-3288.46</v>
      </c>
      <c r="K37" s="38">
        <f t="shared" si="12"/>
        <v>-4114.2</v>
      </c>
      <c r="L37" s="33">
        <f t="shared" si="9"/>
        <v>-155120.2099999999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-3462.3</v>
      </c>
      <c r="C48" s="17">
        <v>-2317.86</v>
      </c>
      <c r="D48" s="17">
        <v>-7214.33</v>
      </c>
      <c r="E48" s="17">
        <v>-5939.51</v>
      </c>
      <c r="F48" s="17">
        <v>-6301.68</v>
      </c>
      <c r="G48" s="17">
        <v>-3665.11</v>
      </c>
      <c r="H48" s="17">
        <v>-2071.59</v>
      </c>
      <c r="I48" s="17">
        <v>-2665.54</v>
      </c>
      <c r="J48" s="17">
        <v>-3288.46</v>
      </c>
      <c r="K48" s="17">
        <v>-4114.2</v>
      </c>
      <c r="L48" s="30">
        <f t="shared" si="13"/>
        <v>-41040.579999999994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693553.51</v>
      </c>
      <c r="C55" s="41">
        <f t="shared" si="16"/>
        <v>521317.75</v>
      </c>
      <c r="D55" s="41">
        <f t="shared" si="16"/>
        <v>1626724.5899999999</v>
      </c>
      <c r="E55" s="41">
        <f t="shared" si="16"/>
        <v>1341739.27</v>
      </c>
      <c r="F55" s="41">
        <f t="shared" si="16"/>
        <v>1437812.16</v>
      </c>
      <c r="G55" s="41">
        <f t="shared" si="16"/>
        <v>824521.8400000001</v>
      </c>
      <c r="H55" s="41">
        <f t="shared" si="16"/>
        <v>464172.66</v>
      </c>
      <c r="I55" s="41">
        <f t="shared" si="16"/>
        <v>599129.7200000001</v>
      </c>
      <c r="J55" s="41">
        <f t="shared" si="16"/>
        <v>744951.62</v>
      </c>
      <c r="K55" s="41">
        <f t="shared" si="16"/>
        <v>919715.08</v>
      </c>
      <c r="L55" s="42">
        <f t="shared" si="14"/>
        <v>9173638.2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693553.52</v>
      </c>
      <c r="C61" s="41">
        <f aca="true" t="shared" si="18" ref="C61:J61">SUM(C62:C73)</f>
        <v>521317.75</v>
      </c>
      <c r="D61" s="41">
        <f t="shared" si="18"/>
        <v>1626724.5904159911</v>
      </c>
      <c r="E61" s="41">
        <f t="shared" si="18"/>
        <v>1341739.2708798961</v>
      </c>
      <c r="F61" s="41">
        <f t="shared" si="18"/>
        <v>1437812.161567086</v>
      </c>
      <c r="G61" s="41">
        <f t="shared" si="18"/>
        <v>824521.84439795</v>
      </c>
      <c r="H61" s="41">
        <f t="shared" si="18"/>
        <v>464172.6575079125</v>
      </c>
      <c r="I61" s="41">
        <f>SUM(I62:I78)</f>
        <v>599129.7158470287</v>
      </c>
      <c r="J61" s="41">
        <f t="shared" si="18"/>
        <v>744951.6235521871</v>
      </c>
      <c r="K61" s="41">
        <f>SUM(K62:K75)</f>
        <v>919715.06</v>
      </c>
      <c r="L61" s="46">
        <f>SUM(B61:K61)</f>
        <v>9173638.194168052</v>
      </c>
      <c r="M61" s="40"/>
    </row>
    <row r="62" spans="1:13" ht="18.75" customHeight="1">
      <c r="A62" s="47" t="s">
        <v>46</v>
      </c>
      <c r="B62" s="48">
        <v>693553.52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693553.52</v>
      </c>
      <c r="M62"/>
    </row>
    <row r="63" spans="1:13" ht="18.75" customHeight="1">
      <c r="A63" s="47" t="s">
        <v>55</v>
      </c>
      <c r="B63" s="17">
        <v>0</v>
      </c>
      <c r="C63" s="48">
        <v>455788.11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455788.11</v>
      </c>
      <c r="M63"/>
    </row>
    <row r="64" spans="1:13" ht="18.75" customHeight="1">
      <c r="A64" s="47" t="s">
        <v>56</v>
      </c>
      <c r="B64" s="17">
        <v>0</v>
      </c>
      <c r="C64" s="48">
        <v>65529.64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65529.64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1626724.5904159911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1626724.5904159911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1341739.2708798961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1341739.2708798961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1437812.161567086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1437812.161567086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824521.84439795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824521.84439795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464172.6575079125</v>
      </c>
      <c r="I69" s="17">
        <v>0</v>
      </c>
      <c r="J69" s="17">
        <v>0</v>
      </c>
      <c r="K69" s="17">
        <v>0</v>
      </c>
      <c r="L69" s="46">
        <f t="shared" si="19"/>
        <v>464172.6575079125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599129.7158470287</v>
      </c>
      <c r="J70" s="17">
        <v>0</v>
      </c>
      <c r="K70" s="17">
        <v>0</v>
      </c>
      <c r="L70" s="46">
        <f t="shared" si="19"/>
        <v>599129.7158470287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744951.6235521871</v>
      </c>
      <c r="K71" s="17">
        <v>0</v>
      </c>
      <c r="L71" s="46">
        <f t="shared" si="19"/>
        <v>744951.6235521871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531871.22</v>
      </c>
      <c r="L72" s="46">
        <f t="shared" si="19"/>
        <v>531871.22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387843.84</v>
      </c>
      <c r="L73" s="46">
        <f t="shared" si="19"/>
        <v>387843.84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2023-03-14T17:03:16Z</dcterms:modified>
  <cp:category/>
  <cp:version/>
  <cp:contentType/>
  <cp:contentStatus/>
</cp:coreProperties>
</file>