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<sst xmlns="http://schemas.openxmlformats.org/spreadsheetml/2006/main" count="86" uniqueCount="85">
  <si>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</si>
  <si>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</si>
  <si>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</si>
  <si>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</si>
  <si>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</si>
  <si>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</si>
  <si>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</si>
  <si>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</si>
  <si>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</si>
  <si>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</si>
  <si>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</si>
  <si>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</si>
  <si>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</si>
  <si>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</si>
  <si>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</si>
  <si>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</si>
  <si>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</si>
  <si>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</si>
  <si>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</si>
  <si>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</si>
  <si>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</si>
  <si>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</si>
  <si>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</si>
  <si>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</si>
  <si>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</si>
  <si>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</si>
  <si>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</si>
  <si>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</si>
  <si>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</si>
  <si>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</si>
  <si>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</si>
  <si>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</si>
  <si>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</si>
  <si>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</si>
  <si>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</si>
  <si>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</si>
  <si>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</si>
  <si>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</si>
  <si>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</si>
  <si>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</si>
  <si>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</si>
  <si>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</si>
  <si>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</si>
  <si>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</si>
  <si>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</si>
  <si>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</si>
  <si>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</si>
  <si>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</si>
  <si>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</si>
  <si>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</si>
  <si>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</si>
  <si>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</si>
  <si>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</si>
  <si>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</si>
  <si>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</si>
  <si>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</si>
  <si>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</si>
  <si>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</si>
  <si>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</si>
  <si>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</si>
  <si>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</si>
  <si>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</si>
  <si>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</si>
  <si>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</si>
  <si>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</si>
  <si>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</si>
  <si>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</si>
  <si>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</si>
  <si>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</si>
  <si>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</si>
  <si>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</si>
  <si>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</si>
  <si>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</si>
  <si>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</si>
  <si>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</si>
  <si>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</si>
  <si>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</si>
  <si>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</si>
  <si>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</si>
  <si>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</si>
  <si>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</si>
  <si>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</si>
  <si>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</si>
  <si>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</si>
  <si>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06/03/23 - VENCIMENTO 13/03/23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</si>
</sst>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90379</v>
      </c>
      <c r="C7" s="10">
        <f aca="true" t="shared" si="0" ref="C7:K7">C8+C11</f>
        <v>109721</v>
      </c>
      <c r="D7" s="10">
        <f t="shared" si="0"/>
        <v>315978</v>
      </c>
      <c r="E7" s="10">
        <f t="shared" si="0"/>
        <v>260325</v>
      </c>
      <c r="F7" s="10">
        <f t="shared" si="0"/>
        <v>270451</v>
      </c>
      <c r="G7" s="10">
        <f t="shared" si="0"/>
        <v>149957</v>
      </c>
      <c r="H7" s="10">
        <f t="shared" si="0"/>
        <v>81947</v>
      </c>
      <c r="I7" s="10">
        <f t="shared" si="0"/>
        <v>116991</v>
      </c>
      <c r="J7" s="10">
        <f t="shared" si="0"/>
        <v>121261</v>
      </c>
      <c r="K7" s="10">
        <f t="shared" si="0"/>
        <v>213715</v>
      </c>
      <c r="L7" s="10">
        <f aca="true" t="shared" si="1" ref="L7:L13">SUM(B7:K7)</f>
        <v>1730725</v>
      </c>
      <c r="M7" s="11"/>
    </row>
    <row r="8" spans="1:13" ht="17.25" customHeight="1">
      <c r="A8" s="12" t="s">
        <v>82</v>
      </c>
      <c r="B8" s="13">
        <f>B9+B10</f>
        <v>6106</v>
      </c>
      <c r="C8" s="13">
        <f aca="true" t="shared" si="2" ref="C8:K8">C9+C10</f>
        <v>6906</v>
      </c>
      <c r="D8" s="13">
        <f t="shared" si="2"/>
        <v>20159</v>
      </c>
      <c r="E8" s="13">
        <f t="shared" si="2"/>
        <v>15015</v>
      </c>
      <c r="F8" s="13">
        <f t="shared" si="2"/>
        <v>13729</v>
      </c>
      <c r="G8" s="13">
        <f t="shared" si="2"/>
        <v>10305</v>
      </c>
      <c r="H8" s="13">
        <f t="shared" si="2"/>
        <v>4775</v>
      </c>
      <c r="I8" s="13">
        <f t="shared" si="2"/>
        <v>5410</v>
      </c>
      <c r="J8" s="13">
        <f t="shared" si="2"/>
        <v>7851</v>
      </c>
      <c r="K8" s="13">
        <f t="shared" si="2"/>
        <v>12526</v>
      </c>
      <c r="L8" s="13">
        <f t="shared" si="1"/>
        <v>102782</v>
      </c>
      <c r="M8"/>
    </row>
    <row r="9" spans="1:13" ht="17.25" customHeight="1">
      <c r="A9" s="14" t="s">
        <v>18</v>
      </c>
      <c r="B9" s="15">
        <v>6102</v>
      </c>
      <c r="C9" s="15">
        <v>6906</v>
      </c>
      <c r="D9" s="15">
        <v>20159</v>
      </c>
      <c r="E9" s="15">
        <v>15015</v>
      </c>
      <c r="F9" s="15">
        <v>13729</v>
      </c>
      <c r="G9" s="15">
        <v>10305</v>
      </c>
      <c r="H9" s="15">
        <v>4702</v>
      </c>
      <c r="I9" s="15">
        <v>5410</v>
      </c>
      <c r="J9" s="15">
        <v>7851</v>
      </c>
      <c r="K9" s="15">
        <v>12526</v>
      </c>
      <c r="L9" s="13">
        <f t="shared" si="1"/>
        <v>102705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73</v>
      </c>
      <c r="I10" s="15">
        <v>0</v>
      </c>
      <c r="J10" s="15">
        <v>0</v>
      </c>
      <c r="K10" s="15">
        <v>0</v>
      </c>
      <c r="L10" s="13">
        <f t="shared" si="1"/>
        <v>77</v>
      </c>
      <c r="M10"/>
    </row>
    <row r="11" spans="1:13" ht="17.25" customHeight="1">
      <c r="A11" s="12" t="s">
        <v>71</v>
      </c>
      <c r="B11" s="15">
        <v>84273</v>
      </c>
      <c r="C11" s="15">
        <v>102815</v>
      </c>
      <c r="D11" s="15">
        <v>295819</v>
      </c>
      <c r="E11" s="15">
        <v>245310</v>
      </c>
      <c r="F11" s="15">
        <v>256722</v>
      </c>
      <c r="G11" s="15">
        <v>139652</v>
      </c>
      <c r="H11" s="15">
        <v>77172</v>
      </c>
      <c r="I11" s="15">
        <v>111581</v>
      </c>
      <c r="J11" s="15">
        <v>113410</v>
      </c>
      <c r="K11" s="15">
        <v>201189</v>
      </c>
      <c r="L11" s="13">
        <f t="shared" si="1"/>
        <v>1627943</v>
      </c>
      <c r="M11" s="60"/>
    </row>
    <row r="12" spans="1:13" ht="17.25" customHeight="1">
      <c r="A12" s="14" t="s">
        <v>83</v>
      </c>
      <c r="B12" s="15">
        <v>9596</v>
      </c>
      <c r="C12" s="15">
        <v>7644</v>
      </c>
      <c r="D12" s="15">
        <v>26036</v>
      </c>
      <c r="E12" s="15">
        <v>24176</v>
      </c>
      <c r="F12" s="15">
        <v>21959</v>
      </c>
      <c r="G12" s="15">
        <v>12983</v>
      </c>
      <c r="H12" s="15">
        <v>6912</v>
      </c>
      <c r="I12" s="15">
        <v>6526</v>
      </c>
      <c r="J12" s="15">
        <v>8095</v>
      </c>
      <c r="K12" s="15">
        <v>13228</v>
      </c>
      <c r="L12" s="13">
        <f t="shared" si="1"/>
        <v>137155</v>
      </c>
      <c r="M12" s="60"/>
    </row>
    <row r="13" spans="1:13" ht="17.25" customHeight="1">
      <c r="A13" s="14" t="s">
        <v>72</v>
      </c>
      <c r="B13" s="15">
        <f>+B11-B12</f>
        <v>74677</v>
      </c>
      <c r="C13" s="15">
        <f aca="true" t="shared" si="3" ref="C13:K13">+C11-C12</f>
        <v>95171</v>
      </c>
      <c r="D13" s="15">
        <f t="shared" si="3"/>
        <v>269783</v>
      </c>
      <c r="E13" s="15">
        <f t="shared" si="3"/>
        <v>221134</v>
      </c>
      <c r="F13" s="15">
        <f t="shared" si="3"/>
        <v>234763</v>
      </c>
      <c r="G13" s="15">
        <f t="shared" si="3"/>
        <v>126669</v>
      </c>
      <c r="H13" s="15">
        <f t="shared" si="3"/>
        <v>70260</v>
      </c>
      <c r="I13" s="15">
        <f t="shared" si="3"/>
        <v>105055</v>
      </c>
      <c r="J13" s="15">
        <f t="shared" si="3"/>
        <v>105315</v>
      </c>
      <c r="K13" s="15">
        <f t="shared" si="3"/>
        <v>187961</v>
      </c>
      <c r="L13" s="13">
        <f t="shared" si="1"/>
        <v>1490788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1.248420412338808</v>
      </c>
      <c r="C18" s="22">
        <v>1.179582058366559</v>
      </c>
      <c r="D18" s="22">
        <v>1.070532748724563</v>
      </c>
      <c r="E18" s="22">
        <v>1.071304802893976</v>
      </c>
      <c r="F18" s="22">
        <v>1.218838615701933</v>
      </c>
      <c r="G18" s="22">
        <v>1.193595450118352</v>
      </c>
      <c r="H18" s="22">
        <v>1.077995818898733</v>
      </c>
      <c r="I18" s="22">
        <v>1.200129895445105</v>
      </c>
      <c r="J18" s="22">
        <v>1.312696506456109</v>
      </c>
      <c r="K18" s="22">
        <v>1.134957464556079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819177.9600000001</v>
      </c>
      <c r="C20" s="25">
        <f aca="true" t="shared" si="4" ref="C20:K20">SUM(C21:C28)</f>
        <v>547530.81</v>
      </c>
      <c r="D20" s="25">
        <f t="shared" si="4"/>
        <v>1706521.9100000004</v>
      </c>
      <c r="E20" s="25">
        <f t="shared" si="4"/>
        <v>1420906.3200000003</v>
      </c>
      <c r="F20" s="25">
        <f t="shared" si="4"/>
        <v>1503807.7</v>
      </c>
      <c r="G20" s="25">
        <f t="shared" si="4"/>
        <v>894931.6299999999</v>
      </c>
      <c r="H20" s="25">
        <f t="shared" si="4"/>
        <v>489204.5</v>
      </c>
      <c r="I20" s="25">
        <f t="shared" si="4"/>
        <v>631949.56</v>
      </c>
      <c r="J20" s="25">
        <f t="shared" si="4"/>
        <v>778654.95</v>
      </c>
      <c r="K20" s="25">
        <f t="shared" si="4"/>
        <v>965747.7599999998</v>
      </c>
      <c r="L20" s="25">
        <f>SUM(B20:K20)</f>
        <v>9758433.1</v>
      </c>
      <c r="M20"/>
    </row>
    <row r="21" spans="1:13" ht="17.25" customHeight="1">
      <c r="A21" s="26" t="s">
        <v>22</v>
      </c>
      <c r="B21" s="56">
        <f>ROUND((B15+B16)*B7,2)</f>
        <v>651569.32</v>
      </c>
      <c r="C21" s="56">
        <f aca="true" t="shared" si="5" ref="C21:K21">ROUND((C15+C16)*C7,2)</f>
        <v>450251.1</v>
      </c>
      <c r="D21" s="56">
        <f t="shared" si="5"/>
        <v>1543236.55</v>
      </c>
      <c r="E21" s="56">
        <f t="shared" si="5"/>
        <v>1287879.84</v>
      </c>
      <c r="F21" s="56">
        <f t="shared" si="5"/>
        <v>1182195.41</v>
      </c>
      <c r="G21" s="56">
        <f t="shared" si="5"/>
        <v>720753.32</v>
      </c>
      <c r="H21" s="56">
        <f t="shared" si="5"/>
        <v>433860.2</v>
      </c>
      <c r="I21" s="56">
        <f t="shared" si="5"/>
        <v>513543.69</v>
      </c>
      <c r="J21" s="56">
        <f t="shared" si="5"/>
        <v>573261.38</v>
      </c>
      <c r="K21" s="56">
        <f t="shared" si="5"/>
        <v>825046.76</v>
      </c>
      <c r="L21" s="33">
        <f aca="true" t="shared" si="6" ref="L21:L28">SUM(B21:K21)</f>
        <v>8181597.57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161863.12</v>
      </c>
      <c r="C22" s="33">
        <f t="shared" si="7"/>
        <v>80857.02</v>
      </c>
      <c r="D22" s="33">
        <f t="shared" si="7"/>
        <v>108848.72</v>
      </c>
      <c r="E22" s="33">
        <f t="shared" si="7"/>
        <v>91832.02</v>
      </c>
      <c r="F22" s="33">
        <f t="shared" si="7"/>
        <v>258710.01</v>
      </c>
      <c r="G22" s="33">
        <f t="shared" si="7"/>
        <v>139534.56</v>
      </c>
      <c r="H22" s="33">
        <f t="shared" si="7"/>
        <v>33839.28</v>
      </c>
      <c r="I22" s="33">
        <f t="shared" si="7"/>
        <v>102775.44</v>
      </c>
      <c r="J22" s="33">
        <f t="shared" si="7"/>
        <v>179256.83</v>
      </c>
      <c r="K22" s="33">
        <f t="shared" si="7"/>
        <v>111346.22</v>
      </c>
      <c r="L22" s="33">
        <f t="shared" si="6"/>
        <v>1268863.22</v>
      </c>
      <c r="M22"/>
    </row>
    <row r="23" spans="1:13" ht="17.25" customHeight="1">
      <c r="A23" s="27" t="s">
        <v>24</v>
      </c>
      <c r="B23" s="33">
        <v>2941.36</v>
      </c>
      <c r="C23" s="33">
        <v>13937.9</v>
      </c>
      <c r="D23" s="33">
        <v>48557.83</v>
      </c>
      <c r="E23" s="33">
        <v>35797.76</v>
      </c>
      <c r="F23" s="33">
        <v>59096.5</v>
      </c>
      <c r="G23" s="33">
        <v>33451.25</v>
      </c>
      <c r="H23" s="33">
        <v>19107.28</v>
      </c>
      <c r="I23" s="33">
        <v>13026.44</v>
      </c>
      <c r="J23" s="33">
        <v>21612.62</v>
      </c>
      <c r="K23" s="33">
        <v>24522.44</v>
      </c>
      <c r="L23" s="33">
        <f t="shared" si="6"/>
        <v>272051.38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620.04</v>
      </c>
      <c r="C26" s="33">
        <v>414.23</v>
      </c>
      <c r="D26" s="33">
        <v>1289.58</v>
      </c>
      <c r="E26" s="33">
        <v>1073.35</v>
      </c>
      <c r="F26" s="33">
        <v>1135.87</v>
      </c>
      <c r="G26" s="33">
        <v>677.35</v>
      </c>
      <c r="H26" s="33">
        <v>369.94</v>
      </c>
      <c r="I26" s="33">
        <v>476.75</v>
      </c>
      <c r="J26" s="33">
        <v>588.78</v>
      </c>
      <c r="K26" s="33">
        <v>729.46</v>
      </c>
      <c r="L26" s="33">
        <f t="shared" si="6"/>
        <v>7375.349999999999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440.82</v>
      </c>
      <c r="L27" s="33">
        <f t="shared" si="6"/>
        <v>4155.7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-132545.66</v>
      </c>
      <c r="C31" s="33">
        <f t="shared" si="8"/>
        <v>-32689.77</v>
      </c>
      <c r="D31" s="33">
        <f t="shared" si="8"/>
        <v>-95870.47</v>
      </c>
      <c r="E31" s="33">
        <f t="shared" si="8"/>
        <v>-77553.1299999999</v>
      </c>
      <c r="F31" s="33">
        <f t="shared" si="8"/>
        <v>-66723.76</v>
      </c>
      <c r="G31" s="33">
        <f t="shared" si="8"/>
        <v>-49108.52</v>
      </c>
      <c r="H31" s="33">
        <f t="shared" si="8"/>
        <v>-29057.83</v>
      </c>
      <c r="I31" s="33">
        <f t="shared" si="8"/>
        <v>-36141.020000000004</v>
      </c>
      <c r="J31" s="33">
        <f t="shared" si="8"/>
        <v>-37818.37</v>
      </c>
      <c r="K31" s="33">
        <f t="shared" si="8"/>
        <v>-59170.65</v>
      </c>
      <c r="L31" s="33">
        <f aca="true" t="shared" si="9" ref="L31:L38">SUM(B31:K31)</f>
        <v>-616679.18</v>
      </c>
      <c r="M31"/>
    </row>
    <row r="32" spans="1:13" ht="18.75" customHeight="1">
      <c r="A32" s="27" t="s">
        <v>28</v>
      </c>
      <c r="B32" s="33">
        <f>B33+B34+B35+B36</f>
        <v>-26848.8</v>
      </c>
      <c r="C32" s="33">
        <f aca="true" t="shared" si="10" ref="C32:K32">C33+C34+C35+C36</f>
        <v>-30386.4</v>
      </c>
      <c r="D32" s="33">
        <f t="shared" si="10"/>
        <v>-88699.6</v>
      </c>
      <c r="E32" s="33">
        <f t="shared" si="10"/>
        <v>-66066</v>
      </c>
      <c r="F32" s="33">
        <f t="shared" si="10"/>
        <v>-60407.6</v>
      </c>
      <c r="G32" s="33">
        <f t="shared" si="10"/>
        <v>-45342</v>
      </c>
      <c r="H32" s="33">
        <f t="shared" si="10"/>
        <v>-20688.8</v>
      </c>
      <c r="I32" s="33">
        <f t="shared" si="10"/>
        <v>-33489.97</v>
      </c>
      <c r="J32" s="33">
        <f t="shared" si="10"/>
        <v>-34544.4</v>
      </c>
      <c r="K32" s="33">
        <f t="shared" si="10"/>
        <v>-55114.4</v>
      </c>
      <c r="L32" s="33">
        <f t="shared" si="9"/>
        <v>-461587.97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-26848.8</v>
      </c>
      <c r="C33" s="33">
        <f t="shared" si="11"/>
        <v>-30386.4</v>
      </c>
      <c r="D33" s="33">
        <f t="shared" si="11"/>
        <v>-88699.6</v>
      </c>
      <c r="E33" s="33">
        <f t="shared" si="11"/>
        <v>-66066</v>
      </c>
      <c r="F33" s="33">
        <f t="shared" si="11"/>
        <v>-60407.6</v>
      </c>
      <c r="G33" s="33">
        <f t="shared" si="11"/>
        <v>-45342</v>
      </c>
      <c r="H33" s="33">
        <f t="shared" si="11"/>
        <v>-20688.8</v>
      </c>
      <c r="I33" s="33">
        <f t="shared" si="11"/>
        <v>-23804</v>
      </c>
      <c r="J33" s="33">
        <f t="shared" si="11"/>
        <v>-34544.4</v>
      </c>
      <c r="K33" s="33">
        <f t="shared" si="11"/>
        <v>-55114.4</v>
      </c>
      <c r="L33" s="33">
        <f t="shared" si="9"/>
        <v>-451902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-9685.97</v>
      </c>
      <c r="J36" s="17">
        <v>0</v>
      </c>
      <c r="K36" s="17">
        <v>0</v>
      </c>
      <c r="L36" s="33">
        <f t="shared" si="9"/>
        <v>-9685.97</v>
      </c>
      <c r="M36"/>
    </row>
    <row r="37" spans="1:13" s="36" customFormat="1" ht="18.75" customHeight="1">
      <c r="A37" s="27" t="s">
        <v>32</v>
      </c>
      <c r="B37" s="38">
        <f>SUM(B38:B49)</f>
        <v>-105696.86</v>
      </c>
      <c r="C37" s="38">
        <f aca="true" t="shared" si="12" ref="C37:K37">SUM(C38:C49)</f>
        <v>-2303.37</v>
      </c>
      <c r="D37" s="38">
        <f t="shared" si="12"/>
        <v>-7170.87</v>
      </c>
      <c r="E37" s="38">
        <f t="shared" si="12"/>
        <v>-11487.129999999906</v>
      </c>
      <c r="F37" s="38">
        <f t="shared" si="12"/>
        <v>-6316.16</v>
      </c>
      <c r="G37" s="38">
        <f t="shared" si="12"/>
        <v>-3766.52</v>
      </c>
      <c r="H37" s="38">
        <f t="shared" si="12"/>
        <v>-8369.03</v>
      </c>
      <c r="I37" s="38">
        <f t="shared" si="12"/>
        <v>-2651.05</v>
      </c>
      <c r="J37" s="38">
        <f t="shared" si="12"/>
        <v>-3273.97</v>
      </c>
      <c r="K37" s="38">
        <f t="shared" si="12"/>
        <v>-4056.25</v>
      </c>
      <c r="L37" s="33">
        <f t="shared" si="9"/>
        <v>-155091.20999999988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-3447.81</v>
      </c>
      <c r="C48" s="17">
        <v>-2303.37</v>
      </c>
      <c r="D48" s="17">
        <v>-7170.87</v>
      </c>
      <c r="E48" s="17">
        <v>-5968.48</v>
      </c>
      <c r="F48" s="17">
        <v>-6316.16</v>
      </c>
      <c r="G48" s="17">
        <v>-3766.52</v>
      </c>
      <c r="H48" s="17">
        <v>-2057.1</v>
      </c>
      <c r="I48" s="17">
        <v>-2651.05</v>
      </c>
      <c r="J48" s="17">
        <v>-3273.97</v>
      </c>
      <c r="K48" s="17">
        <v>-4056.25</v>
      </c>
      <c r="L48" s="30">
        <f t="shared" si="13"/>
        <v>-41011.58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686632.3</v>
      </c>
      <c r="C55" s="41">
        <f t="shared" si="16"/>
        <v>514841.04000000004</v>
      </c>
      <c r="D55" s="41">
        <f t="shared" si="16"/>
        <v>1610651.4400000004</v>
      </c>
      <c r="E55" s="41">
        <f t="shared" si="16"/>
        <v>1343353.1900000004</v>
      </c>
      <c r="F55" s="41">
        <f t="shared" si="16"/>
        <v>1437083.94</v>
      </c>
      <c r="G55" s="41">
        <f t="shared" si="16"/>
        <v>845823.1099999999</v>
      </c>
      <c r="H55" s="41">
        <f t="shared" si="16"/>
        <v>460146.67</v>
      </c>
      <c r="I55" s="41">
        <f t="shared" si="16"/>
        <v>595808.54</v>
      </c>
      <c r="J55" s="41">
        <f t="shared" si="16"/>
        <v>740836.58</v>
      </c>
      <c r="K55" s="41">
        <f t="shared" si="16"/>
        <v>906577.1099999998</v>
      </c>
      <c r="L55" s="42">
        <f t="shared" si="14"/>
        <v>9141753.92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686632.3</v>
      </c>
      <c r="C61" s="41">
        <f aca="true" t="shared" si="18" ref="C61:J61">SUM(C62:C73)</f>
        <v>514841.04</v>
      </c>
      <c r="D61" s="41">
        <f t="shared" si="18"/>
        <v>1610651.4357658052</v>
      </c>
      <c r="E61" s="41">
        <f t="shared" si="18"/>
        <v>1343353.1880212962</v>
      </c>
      <c r="F61" s="41">
        <f t="shared" si="18"/>
        <v>1437083.9370112938</v>
      </c>
      <c r="G61" s="41">
        <f t="shared" si="18"/>
        <v>845823.1133964689</v>
      </c>
      <c r="H61" s="41">
        <f t="shared" si="18"/>
        <v>460146.6715437319</v>
      </c>
      <c r="I61" s="41">
        <f>SUM(I62:I78)</f>
        <v>595808.5449630299</v>
      </c>
      <c r="J61" s="41">
        <f t="shared" si="18"/>
        <v>740836.580780043</v>
      </c>
      <c r="K61" s="41">
        <f>SUM(K62:K75)</f>
        <v>906577.1000000001</v>
      </c>
      <c r="L61" s="46">
        <f>SUM(B61:K61)</f>
        <v>9141753.91148167</v>
      </c>
      <c r="M61" s="40"/>
    </row>
    <row r="62" spans="1:13" ht="18.75" customHeight="1">
      <c r="A62" s="47" t="s">
        <v>46</v>
      </c>
      <c r="B62" s="48">
        <v>686632.3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686632.3</v>
      </c>
      <c r="M62"/>
    </row>
    <row r="63" spans="1:13" ht="18.75" customHeight="1">
      <c r="A63" s="47" t="s">
        <v>55</v>
      </c>
      <c r="B63" s="17">
        <v>0</v>
      </c>
      <c r="C63" s="48">
        <v>450228.49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450228.49</v>
      </c>
      <c r="M63"/>
    </row>
    <row r="64" spans="1:13" ht="18.75" customHeight="1">
      <c r="A64" s="47" t="s">
        <v>56</v>
      </c>
      <c r="B64" s="17">
        <v>0</v>
      </c>
      <c r="C64" s="48">
        <v>64612.55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64612.55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1610651.4357658052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1610651.4357658052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1343353.1880212962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1343353.1880212962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1437083.9370112938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1437083.9370112938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845823.1133964689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845823.1133964689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460146.6715437319</v>
      </c>
      <c r="I69" s="17">
        <v>0</v>
      </c>
      <c r="J69" s="17">
        <v>0</v>
      </c>
      <c r="K69" s="17">
        <v>0</v>
      </c>
      <c r="L69" s="46">
        <f t="shared" si="19"/>
        <v>460146.6715437319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595808.5449630299</v>
      </c>
      <c r="J70" s="17">
        <v>0</v>
      </c>
      <c r="K70" s="17">
        <v>0</v>
      </c>
      <c r="L70" s="46">
        <f t="shared" si="19"/>
        <v>595808.5449630299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740836.580780043</v>
      </c>
      <c r="K71" s="17">
        <v>0</v>
      </c>
      <c r="L71" s="46">
        <f t="shared" si="19"/>
        <v>740836.580780043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523366.96</v>
      </c>
      <c r="L72" s="46">
        <f t="shared" si="19"/>
        <v>523366.96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383210.14</v>
      </c>
      <c r="L73" s="46">
        <f t="shared" si="19"/>
        <v>383210.14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2023-03-10T15:38:00Z</dcterms:modified>
  <cp:category/>
  <cp:version/>
  <cp:contentType/>
  <cp:contentStatus/>
</cp:coreProperties>
</file>