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<sst xmlns="http://schemas.openxmlformats.org/spreadsheetml/2006/main" count="86" uniqueCount="85">
  <si>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</si>
  <si>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</si>
  <si>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</si>
  <si>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</si>
  <si>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</si>
  <si>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</si>
  <si>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</si>
  <si>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</si>
  <si>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</si>
  <si>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</si>
  <si>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</si>
  <si>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</si>
  <si>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</si>
  <si>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</si>
  <si>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</si>
  <si>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</si>
  <si>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</si>
  <si>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</si>
  <si>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</si>
  <si>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</si>
  <si>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</si>
  <si>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</si>
  <si>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</si>
  <si>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</si>
  <si>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</si>
  <si>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</si>
  <si>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</si>
  <si>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</si>
  <si>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</si>
  <si>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</si>
  <si>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</si>
  <si>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</si>
  <si>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</si>
  <si>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</si>
  <si>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</si>
  <si>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</si>
  <si>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</si>
  <si>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</si>
  <si>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</si>
  <si>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</si>
  <si>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</si>
  <si>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</si>
  <si>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</si>
  <si>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</si>
  <si>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</si>
  <si>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</si>
  <si>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</si>
  <si>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</si>
  <si>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</si>
  <si>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</si>
  <si>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</si>
  <si>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</si>
  <si>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</si>
  <si>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</si>
  <si>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</si>
  <si>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</si>
  <si>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</si>
  <si>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</si>
  <si>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</si>
  <si>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</si>
  <si>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</si>
  <si>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</si>
  <si>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</si>
  <si>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</si>
  <si>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</si>
  <si>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</si>
  <si>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</si>
  <si>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</si>
  <si>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</si>
  <si>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</si>
  <si>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</si>
  <si>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</si>
  <si>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</si>
  <si>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</si>
  <si>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</si>
  <si>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</si>
  <si>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</si>
  <si>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</si>
  <si>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</si>
  <si>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</si>
  <si>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</si>
  <si>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</si>
  <si>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</si>
  <si>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</si>
  <si>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04/03/23 - VENCIMENTO 10/03/23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</si>
</sst>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47321</v>
      </c>
      <c r="C7" s="10">
        <f aca="true" t="shared" si="0" ref="C7:K7">C8+C11</f>
        <v>58181</v>
      </c>
      <c r="D7" s="10">
        <f t="shared" si="0"/>
        <v>180659</v>
      </c>
      <c r="E7" s="10">
        <f t="shared" si="0"/>
        <v>153422</v>
      </c>
      <c r="F7" s="10">
        <f t="shared" si="0"/>
        <v>159974</v>
      </c>
      <c r="G7" s="10">
        <f t="shared" si="0"/>
        <v>74045</v>
      </c>
      <c r="H7" s="10">
        <f t="shared" si="0"/>
        <v>38118</v>
      </c>
      <c r="I7" s="10">
        <f t="shared" si="0"/>
        <v>69853</v>
      </c>
      <c r="J7" s="10">
        <f t="shared" si="0"/>
        <v>46676</v>
      </c>
      <c r="K7" s="10">
        <f t="shared" si="0"/>
        <v>126784</v>
      </c>
      <c r="L7" s="10">
        <f aca="true" t="shared" si="1" ref="L7:L13">SUM(B7:K7)</f>
        <v>955033</v>
      </c>
      <c r="M7" s="11"/>
    </row>
    <row r="8" spans="1:13" ht="17.25" customHeight="1">
      <c r="A8" s="12" t="s">
        <v>82</v>
      </c>
      <c r="B8" s="13">
        <f>B9+B10</f>
        <v>3766</v>
      </c>
      <c r="C8" s="13">
        <f aca="true" t="shared" si="2" ref="C8:K8">C9+C10</f>
        <v>4170</v>
      </c>
      <c r="D8" s="13">
        <f t="shared" si="2"/>
        <v>13388</v>
      </c>
      <c r="E8" s="13">
        <f t="shared" si="2"/>
        <v>10524</v>
      </c>
      <c r="F8" s="13">
        <f t="shared" si="2"/>
        <v>9620</v>
      </c>
      <c r="G8" s="13">
        <f t="shared" si="2"/>
        <v>5795</v>
      </c>
      <c r="H8" s="13">
        <f t="shared" si="2"/>
        <v>2501</v>
      </c>
      <c r="I8" s="13">
        <f t="shared" si="2"/>
        <v>3488</v>
      </c>
      <c r="J8" s="13">
        <f t="shared" si="2"/>
        <v>3186</v>
      </c>
      <c r="K8" s="13">
        <f t="shared" si="2"/>
        <v>8196</v>
      </c>
      <c r="L8" s="13">
        <f t="shared" si="1"/>
        <v>64634</v>
      </c>
      <c r="M8"/>
    </row>
    <row r="9" spans="1:13" ht="17.25" customHeight="1">
      <c r="A9" s="14" t="s">
        <v>18</v>
      </c>
      <c r="B9" s="15">
        <v>3761</v>
      </c>
      <c r="C9" s="15">
        <v>4170</v>
      </c>
      <c r="D9" s="15">
        <v>13388</v>
      </c>
      <c r="E9" s="15">
        <v>10524</v>
      </c>
      <c r="F9" s="15">
        <v>9620</v>
      </c>
      <c r="G9" s="15">
        <v>5795</v>
      </c>
      <c r="H9" s="15">
        <v>2476</v>
      </c>
      <c r="I9" s="15">
        <v>3488</v>
      </c>
      <c r="J9" s="15">
        <v>3186</v>
      </c>
      <c r="K9" s="15">
        <v>8196</v>
      </c>
      <c r="L9" s="13">
        <f t="shared" si="1"/>
        <v>64604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25</v>
      </c>
      <c r="I10" s="15">
        <v>0</v>
      </c>
      <c r="J10" s="15">
        <v>0</v>
      </c>
      <c r="K10" s="15">
        <v>0</v>
      </c>
      <c r="L10" s="13">
        <f t="shared" si="1"/>
        <v>30</v>
      </c>
      <c r="M10"/>
    </row>
    <row r="11" spans="1:13" ht="17.25" customHeight="1">
      <c r="A11" s="12" t="s">
        <v>71</v>
      </c>
      <c r="B11" s="15">
        <v>43555</v>
      </c>
      <c r="C11" s="15">
        <v>54011</v>
      </c>
      <c r="D11" s="15">
        <v>167271</v>
      </c>
      <c r="E11" s="15">
        <v>142898</v>
      </c>
      <c r="F11" s="15">
        <v>150354</v>
      </c>
      <c r="G11" s="15">
        <v>68250</v>
      </c>
      <c r="H11" s="15">
        <v>35617</v>
      </c>
      <c r="I11" s="15">
        <v>66365</v>
      </c>
      <c r="J11" s="15">
        <v>43490</v>
      </c>
      <c r="K11" s="15">
        <v>118588</v>
      </c>
      <c r="L11" s="13">
        <f t="shared" si="1"/>
        <v>890399</v>
      </c>
      <c r="M11" s="60"/>
    </row>
    <row r="12" spans="1:13" ht="17.25" customHeight="1">
      <c r="A12" s="14" t="s">
        <v>83</v>
      </c>
      <c r="B12" s="15">
        <v>5390</v>
      </c>
      <c r="C12" s="15">
        <v>4446</v>
      </c>
      <c r="D12" s="15">
        <v>14525</v>
      </c>
      <c r="E12" s="15">
        <v>14934</v>
      </c>
      <c r="F12" s="15">
        <v>13666</v>
      </c>
      <c r="G12" s="15">
        <v>7019</v>
      </c>
      <c r="H12" s="15">
        <v>3383</v>
      </c>
      <c r="I12" s="15">
        <v>3508</v>
      </c>
      <c r="J12" s="15">
        <v>3254</v>
      </c>
      <c r="K12" s="15">
        <v>7576</v>
      </c>
      <c r="L12" s="13">
        <f t="shared" si="1"/>
        <v>77701</v>
      </c>
      <c r="M12" s="60"/>
    </row>
    <row r="13" spans="1:13" ht="17.25" customHeight="1">
      <c r="A13" s="14" t="s">
        <v>72</v>
      </c>
      <c r="B13" s="15">
        <f>+B11-B12</f>
        <v>38165</v>
      </c>
      <c r="C13" s="15">
        <f aca="true" t="shared" si="3" ref="C13:K13">+C11-C12</f>
        <v>49565</v>
      </c>
      <c r="D13" s="15">
        <f t="shared" si="3"/>
        <v>152746</v>
      </c>
      <c r="E13" s="15">
        <f t="shared" si="3"/>
        <v>127964</v>
      </c>
      <c r="F13" s="15">
        <f t="shared" si="3"/>
        <v>136688</v>
      </c>
      <c r="G13" s="15">
        <f t="shared" si="3"/>
        <v>61231</v>
      </c>
      <c r="H13" s="15">
        <f t="shared" si="3"/>
        <v>32234</v>
      </c>
      <c r="I13" s="15">
        <f t="shared" si="3"/>
        <v>62857</v>
      </c>
      <c r="J13" s="15">
        <f t="shared" si="3"/>
        <v>40236</v>
      </c>
      <c r="K13" s="15">
        <f t="shared" si="3"/>
        <v>111012</v>
      </c>
      <c r="L13" s="13">
        <f t="shared" si="1"/>
        <v>812698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1.286305626240466</v>
      </c>
      <c r="C18" s="22">
        <v>1.184094613269102</v>
      </c>
      <c r="D18" s="22">
        <v>1.079527875387849</v>
      </c>
      <c r="E18" s="22">
        <v>1.073791771250217</v>
      </c>
      <c r="F18" s="22">
        <v>1.231248321620448</v>
      </c>
      <c r="G18" s="22">
        <v>1.18140855379946</v>
      </c>
      <c r="H18" s="22">
        <v>1.078829478756157</v>
      </c>
      <c r="I18" s="22">
        <v>1.171891875151197</v>
      </c>
      <c r="J18" s="22">
        <v>1.310794290968765</v>
      </c>
      <c r="K18" s="22">
        <v>1.102239257720685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442500.8599999999</v>
      </c>
      <c r="C20" s="25">
        <f aca="true" t="shared" si="4" ref="C20:K20">SUM(C21:C28)</f>
        <v>293643.01999999996</v>
      </c>
      <c r="D20" s="25">
        <f t="shared" si="4"/>
        <v>993937.6500000001</v>
      </c>
      <c r="E20" s="25">
        <f t="shared" si="4"/>
        <v>847860.97</v>
      </c>
      <c r="F20" s="25">
        <f t="shared" si="4"/>
        <v>899890.8400000001</v>
      </c>
      <c r="G20" s="25">
        <f t="shared" si="4"/>
        <v>440188.67999999993</v>
      </c>
      <c r="H20" s="25">
        <f t="shared" si="4"/>
        <v>230104.33</v>
      </c>
      <c r="I20" s="25">
        <f t="shared" si="4"/>
        <v>370873.99</v>
      </c>
      <c r="J20" s="25">
        <f t="shared" si="4"/>
        <v>304449.26</v>
      </c>
      <c r="K20" s="25">
        <f t="shared" si="4"/>
        <v>560634.5899999999</v>
      </c>
      <c r="L20" s="25">
        <f>SUM(B20:K20)</f>
        <v>5384084.1899999995</v>
      </c>
      <c r="M20"/>
    </row>
    <row r="21" spans="1:13" ht="17.25" customHeight="1">
      <c r="A21" s="26" t="s">
        <v>22</v>
      </c>
      <c r="B21" s="56">
        <f>ROUND((B15+B16)*B7,2)</f>
        <v>341151.29</v>
      </c>
      <c r="C21" s="56">
        <f aca="true" t="shared" si="5" ref="C21:K21">ROUND((C15+C16)*C7,2)</f>
        <v>238751.55</v>
      </c>
      <c r="D21" s="56">
        <f t="shared" si="5"/>
        <v>882338.56</v>
      </c>
      <c r="E21" s="56">
        <f t="shared" si="5"/>
        <v>759009.32</v>
      </c>
      <c r="F21" s="56">
        <f t="shared" si="5"/>
        <v>699278.35</v>
      </c>
      <c r="G21" s="56">
        <f t="shared" si="5"/>
        <v>355889.89</v>
      </c>
      <c r="H21" s="56">
        <f t="shared" si="5"/>
        <v>201811.94</v>
      </c>
      <c r="I21" s="56">
        <f t="shared" si="5"/>
        <v>306626.73</v>
      </c>
      <c r="J21" s="56">
        <f t="shared" si="5"/>
        <v>220660.79</v>
      </c>
      <c r="K21" s="56">
        <f t="shared" si="5"/>
        <v>489449.63</v>
      </c>
      <c r="L21" s="33">
        <f aca="true" t="shared" si="6" ref="L21:L28">SUM(B21:K21)</f>
        <v>4494968.05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97673.53</v>
      </c>
      <c r="C22" s="33">
        <f t="shared" si="7"/>
        <v>43952.87</v>
      </c>
      <c r="D22" s="33">
        <f t="shared" si="7"/>
        <v>70170.51</v>
      </c>
      <c r="E22" s="33">
        <f t="shared" si="7"/>
        <v>56008.64</v>
      </c>
      <c r="F22" s="33">
        <f t="shared" si="7"/>
        <v>161706.94</v>
      </c>
      <c r="G22" s="33">
        <f t="shared" si="7"/>
        <v>64561.47</v>
      </c>
      <c r="H22" s="33">
        <f t="shared" si="7"/>
        <v>15908.73</v>
      </c>
      <c r="I22" s="33">
        <f t="shared" si="7"/>
        <v>52706.64</v>
      </c>
      <c r="J22" s="33">
        <f t="shared" si="7"/>
        <v>68580.11</v>
      </c>
      <c r="K22" s="33">
        <f t="shared" si="7"/>
        <v>50040.97</v>
      </c>
      <c r="L22" s="33">
        <f t="shared" si="6"/>
        <v>681310.4099999999</v>
      </c>
      <c r="M22"/>
    </row>
    <row r="23" spans="1:13" ht="17.25" customHeight="1">
      <c r="A23" s="27" t="s">
        <v>24</v>
      </c>
      <c r="B23" s="33">
        <v>929.19</v>
      </c>
      <c r="C23" s="33">
        <v>8495.49</v>
      </c>
      <c r="D23" s="33">
        <v>35573.22</v>
      </c>
      <c r="E23" s="33">
        <v>27441.1</v>
      </c>
      <c r="F23" s="33">
        <v>35089.35</v>
      </c>
      <c r="G23" s="33">
        <v>18662.05</v>
      </c>
      <c r="H23" s="33">
        <v>10064.08</v>
      </c>
      <c r="I23" s="33">
        <v>8941.84</v>
      </c>
      <c r="J23" s="33">
        <v>10884.84</v>
      </c>
      <c r="K23" s="33">
        <v>16327.27</v>
      </c>
      <c r="L23" s="33">
        <f t="shared" si="6"/>
        <v>172408.43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562.73</v>
      </c>
      <c r="C26" s="33">
        <v>372.55</v>
      </c>
      <c r="D26" s="33">
        <v>1266.13</v>
      </c>
      <c r="E26" s="33">
        <v>1078.56</v>
      </c>
      <c r="F26" s="33">
        <v>1146.29</v>
      </c>
      <c r="G26" s="33">
        <v>560.12</v>
      </c>
      <c r="H26" s="33">
        <v>291.78</v>
      </c>
      <c r="I26" s="33">
        <v>471.54</v>
      </c>
      <c r="J26" s="33">
        <v>388.18</v>
      </c>
      <c r="K26" s="33">
        <v>713.83</v>
      </c>
      <c r="L26" s="33">
        <f t="shared" si="6"/>
        <v>6851.71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-121926.56</v>
      </c>
      <c r="C31" s="33">
        <f t="shared" si="8"/>
        <v>-20419.59</v>
      </c>
      <c r="D31" s="33">
        <f t="shared" si="8"/>
        <v>-65947.69</v>
      </c>
      <c r="E31" s="33">
        <f t="shared" si="8"/>
        <v>-813821.71</v>
      </c>
      <c r="F31" s="33">
        <f t="shared" si="8"/>
        <v>-48702.11</v>
      </c>
      <c r="G31" s="33">
        <f t="shared" si="8"/>
        <v>-28612.62</v>
      </c>
      <c r="H31" s="33">
        <f t="shared" si="8"/>
        <v>-18828.83</v>
      </c>
      <c r="I31" s="33">
        <f t="shared" si="8"/>
        <v>-332969.28</v>
      </c>
      <c r="J31" s="33">
        <f t="shared" si="8"/>
        <v>-16176.91</v>
      </c>
      <c r="K31" s="33">
        <f t="shared" si="8"/>
        <v>-40031.73</v>
      </c>
      <c r="L31" s="33">
        <f aca="true" t="shared" si="9" ref="L31:L38">SUM(B31:K31)</f>
        <v>-1507437.03</v>
      </c>
      <c r="M31"/>
    </row>
    <row r="32" spans="1:13" ht="18.75" customHeight="1">
      <c r="A32" s="27" t="s">
        <v>28</v>
      </c>
      <c r="B32" s="33">
        <f>B33+B34+B35+B36</f>
        <v>-16548.4</v>
      </c>
      <c r="C32" s="33">
        <f aca="true" t="shared" si="10" ref="C32:K32">C33+C34+C35+C36</f>
        <v>-18348</v>
      </c>
      <c r="D32" s="33">
        <f t="shared" si="10"/>
        <v>-58907.2</v>
      </c>
      <c r="E32" s="33">
        <f t="shared" si="10"/>
        <v>-46305.6</v>
      </c>
      <c r="F32" s="33">
        <f t="shared" si="10"/>
        <v>-42328</v>
      </c>
      <c r="G32" s="33">
        <f t="shared" si="10"/>
        <v>-25498</v>
      </c>
      <c r="H32" s="33">
        <f t="shared" si="10"/>
        <v>-10894.4</v>
      </c>
      <c r="I32" s="33">
        <f t="shared" si="10"/>
        <v>-15347.2</v>
      </c>
      <c r="J32" s="33">
        <f t="shared" si="10"/>
        <v>-14018.4</v>
      </c>
      <c r="K32" s="33">
        <f t="shared" si="10"/>
        <v>-36062.4</v>
      </c>
      <c r="L32" s="33">
        <f t="shared" si="9"/>
        <v>-284257.60000000003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-16548.4</v>
      </c>
      <c r="C33" s="33">
        <f t="shared" si="11"/>
        <v>-18348</v>
      </c>
      <c r="D33" s="33">
        <f t="shared" si="11"/>
        <v>-58907.2</v>
      </c>
      <c r="E33" s="33">
        <f t="shared" si="11"/>
        <v>-46305.6</v>
      </c>
      <c r="F33" s="33">
        <f t="shared" si="11"/>
        <v>-42328</v>
      </c>
      <c r="G33" s="33">
        <f t="shared" si="11"/>
        <v>-25498</v>
      </c>
      <c r="H33" s="33">
        <f t="shared" si="11"/>
        <v>-10894.4</v>
      </c>
      <c r="I33" s="33">
        <f t="shared" si="11"/>
        <v>-15347.2</v>
      </c>
      <c r="J33" s="33">
        <f t="shared" si="11"/>
        <v>-14018.4</v>
      </c>
      <c r="K33" s="33">
        <f t="shared" si="11"/>
        <v>-36062.4</v>
      </c>
      <c r="L33" s="33">
        <f t="shared" si="9"/>
        <v>-284257.60000000003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-105378.16</v>
      </c>
      <c r="C37" s="38">
        <f aca="true" t="shared" si="12" ref="C37:K37">SUM(C38:C49)</f>
        <v>-2071.59</v>
      </c>
      <c r="D37" s="38">
        <f t="shared" si="12"/>
        <v>-7040.49</v>
      </c>
      <c r="E37" s="38">
        <f t="shared" si="12"/>
        <v>-767516.11</v>
      </c>
      <c r="F37" s="38">
        <f t="shared" si="12"/>
        <v>-6374.11</v>
      </c>
      <c r="G37" s="38">
        <f t="shared" si="12"/>
        <v>-3114.62</v>
      </c>
      <c r="H37" s="38">
        <f t="shared" si="12"/>
        <v>-7934.43</v>
      </c>
      <c r="I37" s="38">
        <f t="shared" si="12"/>
        <v>-317622.08</v>
      </c>
      <c r="J37" s="38">
        <f t="shared" si="12"/>
        <v>-2158.51</v>
      </c>
      <c r="K37" s="38">
        <f t="shared" si="12"/>
        <v>-3969.33</v>
      </c>
      <c r="L37" s="33">
        <f t="shared" si="9"/>
        <v>-1223179.4300000002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-3129.11</v>
      </c>
      <c r="C48" s="17">
        <v>-2071.59</v>
      </c>
      <c r="D48" s="17">
        <v>-7040.49</v>
      </c>
      <c r="E48" s="17">
        <v>-5997.46</v>
      </c>
      <c r="F48" s="17">
        <v>-6374.11</v>
      </c>
      <c r="G48" s="17">
        <v>-3114.62</v>
      </c>
      <c r="H48" s="17">
        <v>-1622.5</v>
      </c>
      <c r="I48" s="17">
        <v>-2622.08</v>
      </c>
      <c r="J48" s="17">
        <v>-2158.51</v>
      </c>
      <c r="K48" s="17">
        <v>-3969.33</v>
      </c>
      <c r="L48" s="30">
        <f t="shared" si="13"/>
        <v>-38099.8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320574.29999999993</v>
      </c>
      <c r="C55" s="41">
        <f t="shared" si="16"/>
        <v>273223.42999999993</v>
      </c>
      <c r="D55" s="41">
        <f t="shared" si="16"/>
        <v>927989.9600000002</v>
      </c>
      <c r="E55" s="41">
        <f t="shared" si="16"/>
        <v>34039.26000000001</v>
      </c>
      <c r="F55" s="41">
        <f t="shared" si="16"/>
        <v>851188.7300000001</v>
      </c>
      <c r="G55" s="41">
        <f t="shared" si="16"/>
        <v>411576.05999999994</v>
      </c>
      <c r="H55" s="41">
        <f t="shared" si="16"/>
        <v>211275.5</v>
      </c>
      <c r="I55" s="41">
        <f t="shared" si="16"/>
        <v>37904.70999999996</v>
      </c>
      <c r="J55" s="41">
        <f t="shared" si="16"/>
        <v>288272.35000000003</v>
      </c>
      <c r="K55" s="41">
        <f t="shared" si="16"/>
        <v>520602.85999999987</v>
      </c>
      <c r="L55" s="42">
        <f t="shared" si="14"/>
        <v>3876647.16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320574.3</v>
      </c>
      <c r="C61" s="41">
        <f aca="true" t="shared" si="18" ref="C61:J61">SUM(C62:C73)</f>
        <v>273223.43</v>
      </c>
      <c r="D61" s="41">
        <f t="shared" si="18"/>
        <v>927989.9609720617</v>
      </c>
      <c r="E61" s="41">
        <f t="shared" si="18"/>
        <v>34039.262080107546</v>
      </c>
      <c r="F61" s="41">
        <f t="shared" si="18"/>
        <v>851188.734768717</v>
      </c>
      <c r="G61" s="41">
        <f t="shared" si="18"/>
        <v>411576.0602213521</v>
      </c>
      <c r="H61" s="41">
        <f t="shared" si="18"/>
        <v>211275.5000256357</v>
      </c>
      <c r="I61" s="41">
        <f>SUM(I62:I78)</f>
        <v>37904.713575481335</v>
      </c>
      <c r="J61" s="41">
        <f t="shared" si="18"/>
        <v>288272.35375748377</v>
      </c>
      <c r="K61" s="41">
        <f>SUM(K62:K75)</f>
        <v>520602.86</v>
      </c>
      <c r="L61" s="46">
        <f>SUM(B61:K61)</f>
        <v>3876647.175400839</v>
      </c>
      <c r="M61" s="40"/>
    </row>
    <row r="62" spans="1:13" ht="18.75" customHeight="1">
      <c r="A62" s="47" t="s">
        <v>46</v>
      </c>
      <c r="B62" s="48">
        <v>320574.3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320574.3</v>
      </c>
      <c r="M62"/>
    </row>
    <row r="63" spans="1:13" ht="18.75" customHeight="1">
      <c r="A63" s="47" t="s">
        <v>55</v>
      </c>
      <c r="B63" s="17">
        <v>0</v>
      </c>
      <c r="C63" s="48">
        <v>238824.6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238824.6</v>
      </c>
      <c r="M63"/>
    </row>
    <row r="64" spans="1:13" ht="18.75" customHeight="1">
      <c r="A64" s="47" t="s">
        <v>56</v>
      </c>
      <c r="B64" s="17">
        <v>0</v>
      </c>
      <c r="C64" s="48">
        <v>34398.83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34398.83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927989.9609720617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927989.9609720617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34039.262080107546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34039.262080107546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851188.734768717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851188.734768717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411576.0602213521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411576.0602213521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211275.5000256357</v>
      </c>
      <c r="I69" s="17">
        <v>0</v>
      </c>
      <c r="J69" s="17">
        <v>0</v>
      </c>
      <c r="K69" s="17">
        <v>0</v>
      </c>
      <c r="L69" s="46">
        <f t="shared" si="19"/>
        <v>211275.5000256357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37904.713575481335</v>
      </c>
      <c r="J70" s="17">
        <v>0</v>
      </c>
      <c r="K70" s="17">
        <v>0</v>
      </c>
      <c r="L70" s="46">
        <f t="shared" si="19"/>
        <v>37904.713575481335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288272.35375748377</v>
      </c>
      <c r="K71" s="17">
        <v>0</v>
      </c>
      <c r="L71" s="46">
        <f t="shared" si="19"/>
        <v>288272.35375748377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276492.18</v>
      </c>
      <c r="L72" s="46">
        <f t="shared" si="19"/>
        <v>276492.18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244110.68</v>
      </c>
      <c r="L73" s="46">
        <f t="shared" si="19"/>
        <v>244110.68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2023-03-10T15:35:32Z</dcterms:modified>
  <cp:category/>
  <cp:version/>
  <cp:contentType/>
  <cp:contentStatus/>
</cp:coreProperties>
</file>