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<sst xmlns="http://schemas.openxmlformats.org/spreadsheetml/2006/main" count="88" uniqueCount="85">
  <si>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</si>
  <si>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</si>
  <si>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</si>
  <si>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</si>
  <si>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</si>
  <si>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</si>
  <si>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</si>
  <si>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</si>
  <si>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</si>
  <si>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</si>
  <si>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</si>
  <si>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</si>
  <si>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</si>
  <si>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</si>
  <si>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</si>
  <si>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</si>
  <si>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</si>
  <si>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</si>
  <si>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</si>
  <si>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</si>
  <si>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</si>
  <si>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</si>
  <si>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</si>
  <si>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</si>
  <si>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</si>
  <si>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</si>
  <si>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</si>
  <si>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</si>
  <si>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</si>
  <si>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</si>
  <si>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</si>
  <si>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</si>
  <si>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</si>
  <si>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</si>
  <si>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</si>
  <si>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</si>
  <si>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</si>
  <si>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</si>
  <si>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</si>
  <si>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</si>
  <si>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</si>
  <si>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</si>
  <si>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</si>
  <si>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</si>
  <si>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</si>
  <si>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</si>
  <si>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</si>
  <si>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</si>
  <si>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</si>
  <si>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</si>
  <si>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</si>
  <si>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</si>
  <si>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</si>
  <si>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</si>
  <si>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</si>
  <si>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</si>
  <si>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</si>
  <si>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</si>
  <si>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</si>
  <si>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</si>
  <si>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</si>
  <si>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</si>
  <si>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</si>
  <si>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</si>
  <si>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</si>
  <si>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</si>
  <si>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</si>
  <si>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</si>
  <si>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</si>
  <si>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</si>
  <si>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</si>
  <si>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</si>
  <si>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</si>
  <si>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</si>
  <si>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</si>
  <si>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</si>
  <si>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</si>
  <si>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</si>
  <si>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</si>
  <si>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</si>
  <si>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</si>
  <si>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</si>
  <si>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</si>
  <si>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</si>
  <si>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29/05/23 - VENCIMENTO 05/06/23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</si>
</sst>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374782</v>
      </c>
      <c r="C7" s="9">
        <f t="shared" si="0"/>
        <v>270357</v>
      </c>
      <c r="D7" s="9">
        <f t="shared" si="0"/>
        <v>247203</v>
      </c>
      <c r="E7" s="9">
        <f t="shared" si="0"/>
        <v>67697</v>
      </c>
      <c r="F7" s="9">
        <f t="shared" si="0"/>
        <v>226374</v>
      </c>
      <c r="G7" s="9">
        <f t="shared" si="0"/>
        <v>365815</v>
      </c>
      <c r="H7" s="9">
        <f t="shared" si="0"/>
        <v>41105</v>
      </c>
      <c r="I7" s="9">
        <f t="shared" si="0"/>
        <v>255972</v>
      </c>
      <c r="J7" s="9">
        <f t="shared" si="0"/>
        <v>208985</v>
      </c>
      <c r="K7" s="9">
        <f t="shared" si="0"/>
        <v>322471</v>
      </c>
      <c r="L7" s="9">
        <f t="shared" si="0"/>
        <v>252629</v>
      </c>
      <c r="M7" s="9">
        <f t="shared" si="0"/>
        <v>132395</v>
      </c>
      <c r="N7" s="9">
        <f t="shared" si="0"/>
        <v>83612</v>
      </c>
      <c r="O7" s="9">
        <f t="shared" si="0"/>
        <v>2849397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11136</v>
      </c>
      <c r="C8" s="11">
        <f t="shared" si="1"/>
        <v>11607</v>
      </c>
      <c r="D8" s="11">
        <f t="shared" si="1"/>
        <v>6951</v>
      </c>
      <c r="E8" s="11">
        <f t="shared" si="1"/>
        <v>1994</v>
      </c>
      <c r="F8" s="11">
        <f t="shared" si="1"/>
        <v>6261</v>
      </c>
      <c r="G8" s="11">
        <f t="shared" si="1"/>
        <v>10050</v>
      </c>
      <c r="H8" s="11">
        <f t="shared" si="1"/>
        <v>1587</v>
      </c>
      <c r="I8" s="11">
        <f t="shared" si="1"/>
        <v>12280</v>
      </c>
      <c r="J8" s="11">
        <f t="shared" si="1"/>
        <v>8682</v>
      </c>
      <c r="K8" s="11">
        <f t="shared" si="1"/>
        <v>5262</v>
      </c>
      <c r="L8" s="11">
        <f t="shared" si="1"/>
        <v>4259</v>
      </c>
      <c r="M8" s="11">
        <f t="shared" si="1"/>
        <v>4411</v>
      </c>
      <c r="N8" s="11">
        <f t="shared" si="1"/>
        <v>3894</v>
      </c>
      <c r="O8" s="11">
        <f t="shared" si="1"/>
        <v>88374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11136</v>
      </c>
      <c r="C9" s="11">
        <v>11607</v>
      </c>
      <c r="D9" s="11">
        <v>6951</v>
      </c>
      <c r="E9" s="11">
        <v>1994</v>
      </c>
      <c r="F9" s="11">
        <v>6261</v>
      </c>
      <c r="G9" s="11">
        <v>10050</v>
      </c>
      <c r="H9" s="11">
        <v>1587</v>
      </c>
      <c r="I9" s="11">
        <v>12280</v>
      </c>
      <c r="J9" s="11">
        <v>8682</v>
      </c>
      <c r="K9" s="11">
        <v>5262</v>
      </c>
      <c r="L9" s="11">
        <v>4259</v>
      </c>
      <c r="M9" s="11">
        <v>4411</v>
      </c>
      <c r="N9" s="11">
        <v>3887</v>
      </c>
      <c r="O9" s="11">
        <f>SUM(B9:N9)</f>
        <v>88367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7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363646</v>
      </c>
      <c r="C11" s="13">
        <v>258750</v>
      </c>
      <c r="D11" s="13">
        <v>240252</v>
      </c>
      <c r="E11" s="13">
        <v>65703</v>
      </c>
      <c r="F11" s="13">
        <v>220113</v>
      </c>
      <c r="G11" s="13">
        <v>355765</v>
      </c>
      <c r="H11" s="13">
        <v>39518</v>
      </c>
      <c r="I11" s="13">
        <v>243692</v>
      </c>
      <c r="J11" s="13">
        <v>200303</v>
      </c>
      <c r="K11" s="13">
        <v>317209</v>
      </c>
      <c r="L11" s="13">
        <v>248370</v>
      </c>
      <c r="M11" s="13">
        <v>127984</v>
      </c>
      <c r="N11" s="13">
        <v>79718</v>
      </c>
      <c r="O11" s="11">
        <f>SUM(B11:N11)</f>
        <v>2761023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23526</v>
      </c>
      <c r="C12" s="13">
        <v>21158</v>
      </c>
      <c r="D12" s="13">
        <v>16748</v>
      </c>
      <c r="E12" s="13">
        <v>6475</v>
      </c>
      <c r="F12" s="13">
        <v>18355</v>
      </c>
      <c r="G12" s="13">
        <v>32155</v>
      </c>
      <c r="H12" s="13">
        <v>3798</v>
      </c>
      <c r="I12" s="13">
        <v>22262</v>
      </c>
      <c r="J12" s="13">
        <v>16395</v>
      </c>
      <c r="K12" s="13">
        <v>19557</v>
      </c>
      <c r="L12" s="13">
        <v>15337</v>
      </c>
      <c r="M12" s="13">
        <v>5953</v>
      </c>
      <c r="N12" s="13">
        <v>3222</v>
      </c>
      <c r="O12" s="11">
        <f>SUM(B12:N12)</f>
        <v>204941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340120</v>
      </c>
      <c r="C13" s="15">
        <f t="shared" si="2"/>
        <v>237592</v>
      </c>
      <c r="D13" s="15">
        <f t="shared" si="2"/>
        <v>223504</v>
      </c>
      <c r="E13" s="15">
        <f t="shared" si="2"/>
        <v>59228</v>
      </c>
      <c r="F13" s="15">
        <f t="shared" si="2"/>
        <v>201758</v>
      </c>
      <c r="G13" s="15">
        <f t="shared" si="2"/>
        <v>323610</v>
      </c>
      <c r="H13" s="15">
        <f t="shared" si="2"/>
        <v>35720</v>
      </c>
      <c r="I13" s="15">
        <f t="shared" si="2"/>
        <v>221430</v>
      </c>
      <c r="J13" s="15">
        <f t="shared" si="2"/>
        <v>183908</v>
      </c>
      <c r="K13" s="15">
        <f t="shared" si="2"/>
        <v>297652</v>
      </c>
      <c r="L13" s="15">
        <f t="shared" si="2"/>
        <v>233033</v>
      </c>
      <c r="M13" s="15">
        <f t="shared" si="2"/>
        <v>122031</v>
      </c>
      <c r="N13" s="15">
        <f t="shared" si="2"/>
        <v>76496</v>
      </c>
      <c r="O13" s="11">
        <f>SUM(B13:N13)</f>
        <v>2556082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1.244896561373368</v>
      </c>
      <c r="C18" s="19">
        <v>1.257525665925604</v>
      </c>
      <c r="D18" s="19">
        <v>1.356299528089473</v>
      </c>
      <c r="E18" s="19">
        <v>0.875827542209575</v>
      </c>
      <c r="F18" s="19">
        <v>1.377325186693822</v>
      </c>
      <c r="G18" s="19">
        <v>1.463079302438323</v>
      </c>
      <c r="H18" s="19">
        <v>1.686674531163209</v>
      </c>
      <c r="I18" s="19">
        <v>1.325050552589944</v>
      </c>
      <c r="J18" s="19">
        <v>1.413956270359285</v>
      </c>
      <c r="K18" s="19">
        <v>1.260347376925261</v>
      </c>
      <c r="L18" s="19">
        <v>1.304177805323858</v>
      </c>
      <c r="M18" s="19">
        <v>1.228630098726144</v>
      </c>
      <c r="N18" s="19">
        <v>1.10269014116411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1485039.1600000001</v>
      </c>
      <c r="C20" s="24">
        <f t="shared" si="3"/>
        <v>1093285.3300000003</v>
      </c>
      <c r="D20" s="24">
        <f t="shared" si="3"/>
        <v>945474.2300000002</v>
      </c>
      <c r="E20" s="24">
        <f t="shared" si="3"/>
        <v>289101.51999999996</v>
      </c>
      <c r="F20" s="24">
        <f t="shared" si="3"/>
        <v>1017683.17</v>
      </c>
      <c r="G20" s="24">
        <f t="shared" si="3"/>
        <v>1451671.2299999997</v>
      </c>
      <c r="H20" s="24">
        <f t="shared" si="3"/>
        <v>247791.84</v>
      </c>
      <c r="I20" s="24">
        <f t="shared" si="3"/>
        <v>1101691.8800000001</v>
      </c>
      <c r="J20" s="24">
        <f t="shared" si="3"/>
        <v>947324.52</v>
      </c>
      <c r="K20" s="24">
        <f t="shared" si="3"/>
        <v>1253080.55</v>
      </c>
      <c r="L20" s="24">
        <f t="shared" si="3"/>
        <v>1160338.5299999998</v>
      </c>
      <c r="M20" s="24">
        <f t="shared" si="3"/>
        <v>663038.8600000001</v>
      </c>
      <c r="N20" s="24">
        <f t="shared" si="3"/>
        <v>335516.8900000001</v>
      </c>
      <c r="O20" s="24">
        <f>O21+O22+O23+O24+O25+O26+O27+O28+O29</f>
        <v>11991037.710000003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1085743.45</v>
      </c>
      <c r="C21" s="28">
        <f aca="true" t="shared" si="4" ref="C21:N21">ROUND((C15+C16)*C7,2)</f>
        <v>809124.43</v>
      </c>
      <c r="D21" s="28">
        <f t="shared" si="4"/>
        <v>648833.71</v>
      </c>
      <c r="E21" s="28">
        <f t="shared" si="4"/>
        <v>303553.35</v>
      </c>
      <c r="F21" s="28">
        <f t="shared" si="4"/>
        <v>688697.62</v>
      </c>
      <c r="G21" s="28">
        <f t="shared" si="4"/>
        <v>915708.11</v>
      </c>
      <c r="H21" s="28">
        <f t="shared" si="4"/>
        <v>138145.68</v>
      </c>
      <c r="I21" s="28">
        <f t="shared" si="4"/>
        <v>760671.99</v>
      </c>
      <c r="J21" s="28">
        <f t="shared" si="4"/>
        <v>624656.17</v>
      </c>
      <c r="K21" s="28">
        <f t="shared" si="4"/>
        <v>911077.32</v>
      </c>
      <c r="L21" s="28">
        <f t="shared" si="4"/>
        <v>812707.49</v>
      </c>
      <c r="M21" s="28">
        <f t="shared" si="4"/>
        <v>491476.72</v>
      </c>
      <c r="N21" s="28">
        <f t="shared" si="4"/>
        <v>280359.4</v>
      </c>
      <c r="O21" s="28">
        <f aca="true" t="shared" si="5" ref="O21:O29">SUM(B21:N21)</f>
        <v>8470755.44</v>
      </c>
    </row>
    <row r="22" spans="1:23" ht="18.75" customHeight="1">
      <c r="A22" s="26" t="s">
        <v>33</v>
      </c>
      <c r="B22" s="28">
        <f>IF(B18&lt;&gt;0,ROUND((B18-1)*B21,2),0)</f>
        <v>265894.84</v>
      </c>
      <c r="C22" s="28">
        <f aca="true" t="shared" si="6" ref="C22:N22">IF(C18&lt;&gt;0,ROUND((C18-1)*C21,2),0)</f>
        <v>208370.31</v>
      </c>
      <c r="D22" s="28">
        <f t="shared" si="6"/>
        <v>231179.14</v>
      </c>
      <c r="E22" s="28">
        <f t="shared" si="6"/>
        <v>-37692.97</v>
      </c>
      <c r="F22" s="28">
        <f t="shared" si="6"/>
        <v>259862.96</v>
      </c>
      <c r="G22" s="28">
        <f t="shared" si="6"/>
        <v>424045.47</v>
      </c>
      <c r="H22" s="28">
        <f t="shared" si="6"/>
        <v>94861.12</v>
      </c>
      <c r="I22" s="28">
        <f t="shared" si="6"/>
        <v>247256.85</v>
      </c>
      <c r="J22" s="28">
        <f t="shared" si="6"/>
        <v>258580.34</v>
      </c>
      <c r="K22" s="28">
        <f t="shared" si="6"/>
        <v>237196.59</v>
      </c>
      <c r="L22" s="28">
        <f t="shared" si="6"/>
        <v>247207.58</v>
      </c>
      <c r="M22" s="28">
        <f t="shared" si="6"/>
        <v>112366.37</v>
      </c>
      <c r="N22" s="28">
        <f t="shared" si="6"/>
        <v>28790.15</v>
      </c>
      <c r="O22" s="28">
        <f t="shared" si="5"/>
        <v>2577918.7500000005</v>
      </c>
      <c r="W22" s="51"/>
    </row>
    <row r="23" spans="1:15" ht="18.75" customHeight="1">
      <c r="A23" s="26" t="s">
        <v>34</v>
      </c>
      <c r="B23" s="28">
        <v>68268.24</v>
      </c>
      <c r="C23" s="28">
        <v>46872.6</v>
      </c>
      <c r="D23" s="28">
        <v>32436.62</v>
      </c>
      <c r="E23" s="28">
        <v>12351.52</v>
      </c>
      <c r="F23" s="28">
        <v>41424.69</v>
      </c>
      <c r="G23" s="28">
        <v>66569.28</v>
      </c>
      <c r="H23" s="28">
        <v>6413.16</v>
      </c>
      <c r="I23" s="28">
        <v>47749.94</v>
      </c>
      <c r="J23" s="28">
        <v>40073.68</v>
      </c>
      <c r="K23" s="28">
        <v>60643.01</v>
      </c>
      <c r="L23" s="28">
        <v>56565.91</v>
      </c>
      <c r="M23" s="28">
        <v>27788.77</v>
      </c>
      <c r="N23" s="28">
        <v>15660.32</v>
      </c>
      <c r="O23" s="28">
        <f t="shared" si="5"/>
        <v>522817.73999999993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1094.19</v>
      </c>
      <c r="C26" s="28">
        <v>820.64</v>
      </c>
      <c r="D26" s="28">
        <v>700.8</v>
      </c>
      <c r="E26" s="28">
        <v>216.23</v>
      </c>
      <c r="F26" s="28">
        <v>760.72</v>
      </c>
      <c r="G26" s="28">
        <v>1081.16</v>
      </c>
      <c r="H26" s="28">
        <v>182.36</v>
      </c>
      <c r="I26" s="28">
        <v>812.83</v>
      </c>
      <c r="J26" s="28">
        <v>706.01</v>
      </c>
      <c r="K26" s="28">
        <v>930.06</v>
      </c>
      <c r="L26" s="28">
        <v>859.72</v>
      </c>
      <c r="M26" s="28">
        <v>487.17</v>
      </c>
      <c r="N26" s="28">
        <v>250.11</v>
      </c>
      <c r="O26" s="28">
        <f t="shared" si="5"/>
        <v>8902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845.15</v>
      </c>
      <c r="H27" s="28">
        <v>156.5</v>
      </c>
      <c r="I27" s="28">
        <v>661.25</v>
      </c>
      <c r="J27" s="28">
        <v>632.53</v>
      </c>
      <c r="K27" s="28">
        <v>812.49</v>
      </c>
      <c r="L27" s="28">
        <v>721.21</v>
      </c>
      <c r="M27" s="28">
        <v>408.22</v>
      </c>
      <c r="N27" s="28">
        <v>213.89</v>
      </c>
      <c r="O27" s="28">
        <f t="shared" si="5"/>
        <v>7557.880000000001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-48998.4</v>
      </c>
      <c r="C31" s="28">
        <f aca="true" t="shared" si="7" ref="C31:O31">+C32+C34+C47+C48+C49+C54-C55</f>
        <v>-51070.8</v>
      </c>
      <c r="D31" s="28">
        <f t="shared" si="7"/>
        <v>-30584.4</v>
      </c>
      <c r="E31" s="28">
        <f t="shared" si="7"/>
        <v>-8773.6</v>
      </c>
      <c r="F31" s="28">
        <f t="shared" si="7"/>
        <v>-27548.4</v>
      </c>
      <c r="G31" s="28">
        <f t="shared" si="7"/>
        <v>-44220</v>
      </c>
      <c r="H31" s="28">
        <f t="shared" si="7"/>
        <v>-6982.8</v>
      </c>
      <c r="I31" s="28">
        <f t="shared" si="7"/>
        <v>-54032</v>
      </c>
      <c r="J31" s="28">
        <f t="shared" si="7"/>
        <v>-38200.8</v>
      </c>
      <c r="K31" s="28">
        <f t="shared" si="7"/>
        <v>-23152.8</v>
      </c>
      <c r="L31" s="28">
        <f t="shared" si="7"/>
        <v>-18739.6</v>
      </c>
      <c r="M31" s="28">
        <f t="shared" si="7"/>
        <v>-19408.4</v>
      </c>
      <c r="N31" s="28">
        <f t="shared" si="7"/>
        <v>-17102.8</v>
      </c>
      <c r="O31" s="28">
        <f t="shared" si="7"/>
        <v>-388814.8</v>
      </c>
    </row>
    <row r="32" spans="1:15" ht="18.75" customHeight="1">
      <c r="A32" s="26" t="s">
        <v>38</v>
      </c>
      <c r="B32" s="29">
        <f>+B33</f>
        <v>-48998.4</v>
      </c>
      <c r="C32" s="29">
        <f>+C33</f>
        <v>-51070.8</v>
      </c>
      <c r="D32" s="29">
        <f aca="true" t="shared" si="8" ref="D32:O32">+D33</f>
        <v>-30584.4</v>
      </c>
      <c r="E32" s="29">
        <f t="shared" si="8"/>
        <v>-8773.6</v>
      </c>
      <c r="F32" s="29">
        <f t="shared" si="8"/>
        <v>-27548.4</v>
      </c>
      <c r="G32" s="29">
        <f t="shared" si="8"/>
        <v>-44220</v>
      </c>
      <c r="H32" s="29">
        <f t="shared" si="8"/>
        <v>-6982.8</v>
      </c>
      <c r="I32" s="29">
        <f t="shared" si="8"/>
        <v>-54032</v>
      </c>
      <c r="J32" s="29">
        <f t="shared" si="8"/>
        <v>-38200.8</v>
      </c>
      <c r="K32" s="29">
        <f t="shared" si="8"/>
        <v>-23152.8</v>
      </c>
      <c r="L32" s="29">
        <f t="shared" si="8"/>
        <v>-18739.6</v>
      </c>
      <c r="M32" s="29">
        <f t="shared" si="8"/>
        <v>-19408.4</v>
      </c>
      <c r="N32" s="29">
        <f t="shared" si="8"/>
        <v>-17102.8</v>
      </c>
      <c r="O32" s="29">
        <f t="shared" si="8"/>
        <v>-388814.8</v>
      </c>
    </row>
    <row r="33" spans="1:26" ht="18.75" customHeight="1">
      <c r="A33" s="27" t="s">
        <v>39</v>
      </c>
      <c r="B33" s="16">
        <f>ROUND((-B9)*$G$3,2)</f>
        <v>-48998.4</v>
      </c>
      <c r="C33" s="16">
        <f aca="true" t="shared" si="9" ref="C33:N33">ROUND((-C9)*$G$3,2)</f>
        <v>-51070.8</v>
      </c>
      <c r="D33" s="16">
        <f t="shared" si="9"/>
        <v>-30584.4</v>
      </c>
      <c r="E33" s="16">
        <f t="shared" si="9"/>
        <v>-8773.6</v>
      </c>
      <c r="F33" s="16">
        <f t="shared" si="9"/>
        <v>-27548.4</v>
      </c>
      <c r="G33" s="16">
        <f t="shared" si="9"/>
        <v>-44220</v>
      </c>
      <c r="H33" s="16">
        <f t="shared" si="9"/>
        <v>-6982.8</v>
      </c>
      <c r="I33" s="16">
        <f t="shared" si="9"/>
        <v>-54032</v>
      </c>
      <c r="J33" s="16">
        <f t="shared" si="9"/>
        <v>-38200.8</v>
      </c>
      <c r="K33" s="16">
        <f t="shared" si="9"/>
        <v>-23152.8</v>
      </c>
      <c r="L33" s="16">
        <f t="shared" si="9"/>
        <v>-18739.6</v>
      </c>
      <c r="M33" s="16">
        <f t="shared" si="9"/>
        <v>-19408.4</v>
      </c>
      <c r="N33" s="16">
        <f t="shared" si="9"/>
        <v>-17102.8</v>
      </c>
      <c r="O33" s="30">
        <f aca="true" t="shared" si="10" ref="O33:O55">SUM(B33:N33)</f>
        <v>-388814.8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1436040.7600000002</v>
      </c>
      <c r="C53" s="34">
        <f aca="true" t="shared" si="13" ref="C53:N53">+C20+C31</f>
        <v>1042214.5300000003</v>
      </c>
      <c r="D53" s="34">
        <f t="shared" si="13"/>
        <v>914889.8300000002</v>
      </c>
      <c r="E53" s="34">
        <f t="shared" si="13"/>
        <v>280327.92</v>
      </c>
      <c r="F53" s="34">
        <f t="shared" si="13"/>
        <v>990134.77</v>
      </c>
      <c r="G53" s="34">
        <f t="shared" si="13"/>
        <v>1407451.2299999997</v>
      </c>
      <c r="H53" s="34">
        <f t="shared" si="13"/>
        <v>240809.04</v>
      </c>
      <c r="I53" s="34">
        <f t="shared" si="13"/>
        <v>1047659.8800000001</v>
      </c>
      <c r="J53" s="34">
        <f t="shared" si="13"/>
        <v>909123.72</v>
      </c>
      <c r="K53" s="34">
        <f t="shared" si="13"/>
        <v>1229927.75</v>
      </c>
      <c r="L53" s="34">
        <f t="shared" si="13"/>
        <v>1141598.9299999997</v>
      </c>
      <c r="M53" s="34">
        <f t="shared" si="13"/>
        <v>643630.4600000001</v>
      </c>
      <c r="N53" s="34">
        <f t="shared" si="13"/>
        <v>318414.0900000001</v>
      </c>
      <c r="O53" s="34">
        <f>SUM(B53:N53)</f>
        <v>11602222.91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1436040.76</v>
      </c>
      <c r="C59" s="42">
        <f t="shared" si="14"/>
        <v>1042214.53</v>
      </c>
      <c r="D59" s="42">
        <f t="shared" si="14"/>
        <v>914889.84</v>
      </c>
      <c r="E59" s="42">
        <f t="shared" si="14"/>
        <v>280327.92</v>
      </c>
      <c r="F59" s="42">
        <f t="shared" si="14"/>
        <v>990134.77</v>
      </c>
      <c r="G59" s="42">
        <f t="shared" si="14"/>
        <v>1407451.23</v>
      </c>
      <c r="H59" s="42">
        <f t="shared" si="14"/>
        <v>240809.04</v>
      </c>
      <c r="I59" s="42">
        <f t="shared" si="14"/>
        <v>1047659.88</v>
      </c>
      <c r="J59" s="42">
        <f t="shared" si="14"/>
        <v>909123.71</v>
      </c>
      <c r="K59" s="42">
        <f t="shared" si="14"/>
        <v>1229927.75</v>
      </c>
      <c r="L59" s="42">
        <f t="shared" si="14"/>
        <v>1141598.93</v>
      </c>
      <c r="M59" s="42">
        <f t="shared" si="14"/>
        <v>643630.46</v>
      </c>
      <c r="N59" s="42">
        <f t="shared" si="14"/>
        <v>318414.09</v>
      </c>
      <c r="O59" s="34">
        <f t="shared" si="14"/>
        <v>11602222.91</v>
      </c>
      <c r="Q59"/>
    </row>
    <row r="60" spans="1:18" ht="18.75" customHeight="1">
      <c r="A60" s="26" t="s">
        <v>54</v>
      </c>
      <c r="B60" s="42">
        <v>1167552.82</v>
      </c>
      <c r="C60" s="42">
        <v>739684.86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1907237.6800000002</v>
      </c>
      <c r="P60"/>
      <c r="Q60"/>
      <c r="R60" s="41"/>
    </row>
    <row r="61" spans="1:16" ht="18.75" customHeight="1">
      <c r="A61" s="26" t="s">
        <v>55</v>
      </c>
      <c r="B61" s="42">
        <v>268487.94</v>
      </c>
      <c r="C61" s="42">
        <v>302529.67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571017.61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914889.84</v>
      </c>
      <c r="E62" s="43">
        <v>0</v>
      </c>
      <c r="F62" s="43">
        <v>0</v>
      </c>
      <c r="G62" s="43">
        <v>0</v>
      </c>
      <c r="H62" s="42">
        <v>240809.04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1155698.88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280327.92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280327.92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990134.77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990134.77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1407451.23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1407451.23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1047659.88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1047659.88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909123.71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909123.71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1229927.75</v>
      </c>
      <c r="L68" s="29">
        <v>1141598.93</v>
      </c>
      <c r="M68" s="43">
        <v>0</v>
      </c>
      <c r="N68" s="43">
        <v>0</v>
      </c>
      <c r="O68" s="34">
        <f t="shared" si="15"/>
        <v>2371526.6799999997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643630.46</v>
      </c>
      <c r="N69" s="43">
        <v>0</v>
      </c>
      <c r="O69" s="34">
        <f t="shared" si="15"/>
        <v>643630.46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318414.09</v>
      </c>
      <c r="O70" s="46">
        <f t="shared" si="15"/>
        <v>318414.09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2023-06-02T18:52:34Z</dcterms:modified>
  <cp:category/>
  <cp:version/>
  <cp:contentType/>
  <cp:contentStatus/>
</cp:coreProperties>
</file>