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<sst xmlns="http://schemas.openxmlformats.org/spreadsheetml/2006/main" count="88" uniqueCount="85">
  <si>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</si>
  <si>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</si>
  <si>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</si>
  <si>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</si>
  <si>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</si>
  <si>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</si>
  <si>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</si>
  <si>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</si>
  <si>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</si>
  <si>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</si>
  <si>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</si>
  <si>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</si>
  <si>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</si>
  <si>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</si>
  <si>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</si>
  <si>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</si>
  <si>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</si>
  <si>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</si>
  <si>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</si>
  <si>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</si>
  <si>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</si>
  <si>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</si>
  <si>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</si>
  <si>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</si>
  <si>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</si>
  <si>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</si>
  <si>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</si>
  <si>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</si>
  <si>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</si>
  <si>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</si>
  <si>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</si>
  <si>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</si>
  <si>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</si>
  <si>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</si>
  <si>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</si>
  <si>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</si>
  <si>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</si>
  <si>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</si>
  <si>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</si>
  <si>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</si>
  <si>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</si>
  <si>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</si>
  <si>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</si>
  <si>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</si>
  <si>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</si>
  <si>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</si>
  <si>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</si>
  <si>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</si>
  <si>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</si>
  <si>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</si>
  <si>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</si>
  <si>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</si>
  <si>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</si>
  <si>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</si>
  <si>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</si>
  <si>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</si>
  <si>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</si>
  <si>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</si>
  <si>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</si>
  <si>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</si>
  <si>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</si>
  <si>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</si>
  <si>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</si>
  <si>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</si>
  <si>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</si>
  <si>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</si>
  <si>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</si>
  <si>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</si>
  <si>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</si>
  <si>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</si>
  <si>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</si>
  <si>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</si>
  <si>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</si>
  <si>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</si>
  <si>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</si>
  <si>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</si>
  <si>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</si>
  <si>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</si>
  <si>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</si>
  <si>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</si>
  <si>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</si>
  <si>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</si>
  <si>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</si>
  <si>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</si>
  <si>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21/05/23 - VENCIMENTO 26/05/23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</si>
</sst>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139810</v>
      </c>
      <c r="C7" s="9">
        <f t="shared" si="0"/>
        <v>93916</v>
      </c>
      <c r="D7" s="9">
        <f t="shared" si="0"/>
        <v>98914</v>
      </c>
      <c r="E7" s="9">
        <f t="shared" si="0"/>
        <v>25355</v>
      </c>
      <c r="F7" s="9">
        <f t="shared" si="0"/>
        <v>87461</v>
      </c>
      <c r="G7" s="9">
        <f t="shared" si="0"/>
        <v>122533</v>
      </c>
      <c r="H7" s="9">
        <f t="shared" si="0"/>
        <v>14124</v>
      </c>
      <c r="I7" s="9">
        <f t="shared" si="0"/>
        <v>81195</v>
      </c>
      <c r="J7" s="9">
        <f t="shared" si="0"/>
        <v>80073</v>
      </c>
      <c r="K7" s="9">
        <f t="shared" si="0"/>
        <v>130242</v>
      </c>
      <c r="L7" s="9">
        <f t="shared" si="0"/>
        <v>99978</v>
      </c>
      <c r="M7" s="9">
        <f t="shared" si="0"/>
        <v>41942</v>
      </c>
      <c r="N7" s="9">
        <f t="shared" si="0"/>
        <v>23887</v>
      </c>
      <c r="O7" s="9">
        <f t="shared" si="0"/>
        <v>1039430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6557</v>
      </c>
      <c r="C8" s="11">
        <f t="shared" si="1"/>
        <v>6101</v>
      </c>
      <c r="D8" s="11">
        <f t="shared" si="1"/>
        <v>4258</v>
      </c>
      <c r="E8" s="11">
        <f t="shared" si="1"/>
        <v>850</v>
      </c>
      <c r="F8" s="11">
        <f t="shared" si="1"/>
        <v>3724</v>
      </c>
      <c r="G8" s="11">
        <f t="shared" si="1"/>
        <v>5175</v>
      </c>
      <c r="H8" s="11">
        <f t="shared" si="1"/>
        <v>695</v>
      </c>
      <c r="I8" s="11">
        <f t="shared" si="1"/>
        <v>5852</v>
      </c>
      <c r="J8" s="11">
        <f t="shared" si="1"/>
        <v>4412</v>
      </c>
      <c r="K8" s="11">
        <f t="shared" si="1"/>
        <v>3413</v>
      </c>
      <c r="L8" s="11">
        <f t="shared" si="1"/>
        <v>2477</v>
      </c>
      <c r="M8" s="11">
        <f t="shared" si="1"/>
        <v>1868</v>
      </c>
      <c r="N8" s="11">
        <f t="shared" si="1"/>
        <v>1351</v>
      </c>
      <c r="O8" s="11">
        <f t="shared" si="1"/>
        <v>46733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6557</v>
      </c>
      <c r="C9" s="11">
        <v>6101</v>
      </c>
      <c r="D9" s="11">
        <v>4258</v>
      </c>
      <c r="E9" s="11">
        <v>850</v>
      </c>
      <c r="F9" s="11">
        <v>3724</v>
      </c>
      <c r="G9" s="11">
        <v>5175</v>
      </c>
      <c r="H9" s="11">
        <v>695</v>
      </c>
      <c r="I9" s="11">
        <v>5852</v>
      </c>
      <c r="J9" s="11">
        <v>4412</v>
      </c>
      <c r="K9" s="11">
        <v>3413</v>
      </c>
      <c r="L9" s="11">
        <v>2477</v>
      </c>
      <c r="M9" s="11">
        <v>1868</v>
      </c>
      <c r="N9" s="11">
        <v>1341</v>
      </c>
      <c r="O9" s="11">
        <f>SUM(B9:N9)</f>
        <v>46723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133253</v>
      </c>
      <c r="C11" s="13">
        <v>87815</v>
      </c>
      <c r="D11" s="13">
        <v>94656</v>
      </c>
      <c r="E11" s="13">
        <v>24505</v>
      </c>
      <c r="F11" s="13">
        <v>83737</v>
      </c>
      <c r="G11" s="13">
        <v>117358</v>
      </c>
      <c r="H11" s="13">
        <v>13429</v>
      </c>
      <c r="I11" s="13">
        <v>75343</v>
      </c>
      <c r="J11" s="13">
        <v>75661</v>
      </c>
      <c r="K11" s="13">
        <v>126829</v>
      </c>
      <c r="L11" s="13">
        <v>97501</v>
      </c>
      <c r="M11" s="13">
        <v>40074</v>
      </c>
      <c r="N11" s="13">
        <v>22536</v>
      </c>
      <c r="O11" s="11">
        <f>SUM(B11:N11)</f>
        <v>992697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12059</v>
      </c>
      <c r="C12" s="13">
        <v>10518</v>
      </c>
      <c r="D12" s="13">
        <v>9077</v>
      </c>
      <c r="E12" s="13">
        <v>3176</v>
      </c>
      <c r="F12" s="13">
        <v>9770</v>
      </c>
      <c r="G12" s="13">
        <v>15140</v>
      </c>
      <c r="H12" s="13">
        <v>1917</v>
      </c>
      <c r="I12" s="13">
        <v>9120</v>
      </c>
      <c r="J12" s="13">
        <v>8828</v>
      </c>
      <c r="K12" s="13">
        <v>9991</v>
      </c>
      <c r="L12" s="13">
        <v>7761</v>
      </c>
      <c r="M12" s="13">
        <v>2685</v>
      </c>
      <c r="N12" s="13">
        <v>1191</v>
      </c>
      <c r="O12" s="11">
        <f>SUM(B12:N12)</f>
        <v>101233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121194</v>
      </c>
      <c r="C13" s="15">
        <f t="shared" si="2"/>
        <v>77297</v>
      </c>
      <c r="D13" s="15">
        <f t="shared" si="2"/>
        <v>85579</v>
      </c>
      <c r="E13" s="15">
        <f t="shared" si="2"/>
        <v>21329</v>
      </c>
      <c r="F13" s="15">
        <f t="shared" si="2"/>
        <v>73967</v>
      </c>
      <c r="G13" s="15">
        <f t="shared" si="2"/>
        <v>102218</v>
      </c>
      <c r="H13" s="15">
        <f t="shared" si="2"/>
        <v>11512</v>
      </c>
      <c r="I13" s="15">
        <f t="shared" si="2"/>
        <v>66223</v>
      </c>
      <c r="J13" s="15">
        <f t="shared" si="2"/>
        <v>66833</v>
      </c>
      <c r="K13" s="15">
        <f t="shared" si="2"/>
        <v>116838</v>
      </c>
      <c r="L13" s="15">
        <f t="shared" si="2"/>
        <v>89740</v>
      </c>
      <c r="M13" s="15">
        <f t="shared" si="2"/>
        <v>37389</v>
      </c>
      <c r="N13" s="15">
        <f t="shared" si="2"/>
        <v>21345</v>
      </c>
      <c r="O13" s="11">
        <f>SUM(B13:N13)</f>
        <v>891464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1.199400169111932</v>
      </c>
      <c r="C18" s="19">
        <v>1.255613453482123</v>
      </c>
      <c r="D18" s="19">
        <v>1.366031602585946</v>
      </c>
      <c r="E18" s="19">
        <v>0.857612136316477</v>
      </c>
      <c r="F18" s="19">
        <v>1.292669602154861</v>
      </c>
      <c r="G18" s="19">
        <v>1.408199894583823</v>
      </c>
      <c r="H18" s="19">
        <v>1.63689604347752</v>
      </c>
      <c r="I18" s="19">
        <v>1.144286025174707</v>
      </c>
      <c r="J18" s="19">
        <v>1.352828099131834</v>
      </c>
      <c r="K18" s="19">
        <v>1.211308572135515</v>
      </c>
      <c r="L18" s="19">
        <v>1.255588063524582</v>
      </c>
      <c r="M18" s="19">
        <v>1.207361692931476</v>
      </c>
      <c r="N18" s="19">
        <v>1.105131147057763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578540.9</v>
      </c>
      <c r="C20" s="24">
        <f t="shared" si="3"/>
        <v>401664.12999999995</v>
      </c>
      <c r="D20" s="24">
        <f t="shared" si="3"/>
        <v>406024.08999999997</v>
      </c>
      <c r="E20" s="24">
        <f t="shared" si="3"/>
        <v>114958.12000000001</v>
      </c>
      <c r="F20" s="24">
        <f t="shared" si="3"/>
        <v>390429.4599999999</v>
      </c>
      <c r="G20" s="24">
        <f t="shared" si="3"/>
        <v>505277.55</v>
      </c>
      <c r="H20" s="24">
        <f t="shared" si="3"/>
        <v>90037.19999999998</v>
      </c>
      <c r="I20" s="24">
        <f t="shared" si="3"/>
        <v>342944.36</v>
      </c>
      <c r="J20" s="24">
        <f t="shared" si="3"/>
        <v>366553.8000000001</v>
      </c>
      <c r="K20" s="24">
        <f t="shared" si="3"/>
        <v>520194.8699999999</v>
      </c>
      <c r="L20" s="24">
        <f t="shared" si="3"/>
        <v>474877.5299999999</v>
      </c>
      <c r="M20" s="24">
        <f t="shared" si="3"/>
        <v>233633.06999999998</v>
      </c>
      <c r="N20" s="24">
        <f t="shared" si="3"/>
        <v>106473.56999999998</v>
      </c>
      <c r="O20" s="24">
        <f>O21+O22+O23+O24+O25+O26+O27+O28+O29</f>
        <v>4531608.649999999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405029.57</v>
      </c>
      <c r="C21" s="28">
        <f aca="true" t="shared" si="4" ref="C21:N21">ROUND((C15+C16)*C7,2)</f>
        <v>281071.8</v>
      </c>
      <c r="D21" s="28">
        <f t="shared" si="4"/>
        <v>259619.58</v>
      </c>
      <c r="E21" s="28">
        <f t="shared" si="4"/>
        <v>113691.82</v>
      </c>
      <c r="F21" s="28">
        <f t="shared" si="4"/>
        <v>266082.6</v>
      </c>
      <c r="G21" s="28">
        <f t="shared" si="4"/>
        <v>306724.61</v>
      </c>
      <c r="H21" s="28">
        <f t="shared" si="4"/>
        <v>47467.94</v>
      </c>
      <c r="I21" s="28">
        <f t="shared" si="4"/>
        <v>241287.18</v>
      </c>
      <c r="J21" s="28">
        <f t="shared" si="4"/>
        <v>239338.2</v>
      </c>
      <c r="K21" s="28">
        <f t="shared" si="4"/>
        <v>367972.72</v>
      </c>
      <c r="L21" s="28">
        <f t="shared" si="4"/>
        <v>321629.23</v>
      </c>
      <c r="M21" s="28">
        <f t="shared" si="4"/>
        <v>155697.09</v>
      </c>
      <c r="N21" s="28">
        <f t="shared" si="4"/>
        <v>80095.5</v>
      </c>
      <c r="O21" s="28">
        <f aca="true" t="shared" si="5" ref="O21:O29">SUM(B21:N21)</f>
        <v>3085707.8399999994</v>
      </c>
    </row>
    <row r="22" spans="1:23" ht="18.75" customHeight="1">
      <c r="A22" s="26" t="s">
        <v>33</v>
      </c>
      <c r="B22" s="28">
        <f>IF(B18&lt;&gt;0,ROUND((B18-1)*B21,2),0)</f>
        <v>80762.96</v>
      </c>
      <c r="C22" s="28">
        <f aca="true" t="shared" si="6" ref="C22:N22">IF(C18&lt;&gt;0,ROUND((C18-1)*C21,2),0)</f>
        <v>71845.73</v>
      </c>
      <c r="D22" s="28">
        <f t="shared" si="6"/>
        <v>95028.97</v>
      </c>
      <c r="E22" s="28">
        <f t="shared" si="6"/>
        <v>-16188.34</v>
      </c>
      <c r="F22" s="28">
        <f t="shared" si="6"/>
        <v>77874.29</v>
      </c>
      <c r="G22" s="28">
        <f t="shared" si="6"/>
        <v>125204.95</v>
      </c>
      <c r="H22" s="28">
        <f t="shared" si="6"/>
        <v>30232.14</v>
      </c>
      <c r="I22" s="28">
        <f t="shared" si="6"/>
        <v>34814.37</v>
      </c>
      <c r="J22" s="28">
        <f t="shared" si="6"/>
        <v>84445.24</v>
      </c>
      <c r="K22" s="28">
        <f t="shared" si="6"/>
        <v>77755.79</v>
      </c>
      <c r="L22" s="28">
        <f t="shared" si="6"/>
        <v>82204.59</v>
      </c>
      <c r="M22" s="28">
        <f t="shared" si="6"/>
        <v>32285.61</v>
      </c>
      <c r="N22" s="28">
        <f t="shared" si="6"/>
        <v>8420.53</v>
      </c>
      <c r="O22" s="28">
        <f t="shared" si="5"/>
        <v>784686.8300000001</v>
      </c>
      <c r="W22" s="51"/>
    </row>
    <row r="23" spans="1:15" ht="18.75" customHeight="1">
      <c r="A23" s="26" t="s">
        <v>34</v>
      </c>
      <c r="B23" s="28">
        <v>27485.48</v>
      </c>
      <c r="C23" s="28">
        <v>19758.27</v>
      </c>
      <c r="D23" s="28">
        <v>18168.41</v>
      </c>
      <c r="E23" s="28">
        <v>6531.15</v>
      </c>
      <c r="F23" s="28">
        <v>18678.25</v>
      </c>
      <c r="G23" s="28">
        <v>27986.61</v>
      </c>
      <c r="H23" s="28">
        <v>3954.81</v>
      </c>
      <c r="I23" s="28">
        <v>20931.32</v>
      </c>
      <c r="J23" s="28">
        <v>18659.64</v>
      </c>
      <c r="K23" s="28">
        <v>30102.13</v>
      </c>
      <c r="L23" s="28">
        <v>27022</v>
      </c>
      <c r="M23" s="28">
        <v>14248.58</v>
      </c>
      <c r="N23" s="28">
        <v>7263.54</v>
      </c>
      <c r="O23" s="28">
        <f t="shared" si="5"/>
        <v>240790.19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1224.45</v>
      </c>
      <c r="C26" s="28">
        <v>890.98</v>
      </c>
      <c r="D26" s="28">
        <v>883.17</v>
      </c>
      <c r="E26" s="28">
        <v>250.1</v>
      </c>
      <c r="F26" s="28">
        <v>857.11</v>
      </c>
      <c r="G26" s="28">
        <v>1094.19</v>
      </c>
      <c r="H26" s="28">
        <v>192.79</v>
      </c>
      <c r="I26" s="28">
        <v>711.22</v>
      </c>
      <c r="J26" s="28">
        <v>802.4</v>
      </c>
      <c r="K26" s="28">
        <v>1130.66</v>
      </c>
      <c r="L26" s="28">
        <v>1023.85</v>
      </c>
      <c r="M26" s="28">
        <v>481.96</v>
      </c>
      <c r="N26" s="28">
        <v>237.09</v>
      </c>
      <c r="O26" s="28">
        <f t="shared" si="5"/>
        <v>9779.97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812.49</v>
      </c>
      <c r="L27" s="28">
        <v>721.24</v>
      </c>
      <c r="M27" s="28">
        <v>408.22</v>
      </c>
      <c r="N27" s="28">
        <v>213.89</v>
      </c>
      <c r="O27" s="28">
        <f t="shared" si="5"/>
        <v>7557.92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-28850.8</v>
      </c>
      <c r="C31" s="28">
        <f aca="true" t="shared" si="7" ref="C31:O31">+C32+C34+C47+C48+C49+C54-C55</f>
        <v>-26844.4</v>
      </c>
      <c r="D31" s="28">
        <f t="shared" si="7"/>
        <v>-18735.2</v>
      </c>
      <c r="E31" s="28">
        <f t="shared" si="7"/>
        <v>-3740</v>
      </c>
      <c r="F31" s="28">
        <f t="shared" si="7"/>
        <v>-16385.6</v>
      </c>
      <c r="G31" s="28">
        <f t="shared" si="7"/>
        <v>-22770</v>
      </c>
      <c r="H31" s="28">
        <f t="shared" si="7"/>
        <v>-3058</v>
      </c>
      <c r="I31" s="28">
        <f t="shared" si="7"/>
        <v>-25748.8</v>
      </c>
      <c r="J31" s="28">
        <f t="shared" si="7"/>
        <v>-19412.8</v>
      </c>
      <c r="K31" s="28">
        <f t="shared" si="7"/>
        <v>-420017.2</v>
      </c>
      <c r="L31" s="28">
        <f t="shared" si="7"/>
        <v>-379898.8</v>
      </c>
      <c r="M31" s="28">
        <f t="shared" si="7"/>
        <v>-8219.2</v>
      </c>
      <c r="N31" s="28">
        <f t="shared" si="7"/>
        <v>-5900.4</v>
      </c>
      <c r="O31" s="28">
        <f t="shared" si="7"/>
        <v>-979581.2</v>
      </c>
    </row>
    <row r="32" spans="1:15" ht="18.75" customHeight="1">
      <c r="A32" s="26" t="s">
        <v>38</v>
      </c>
      <c r="B32" s="29">
        <f>+B33</f>
        <v>-28850.8</v>
      </c>
      <c r="C32" s="29">
        <f>+C33</f>
        <v>-26844.4</v>
      </c>
      <c r="D32" s="29">
        <f aca="true" t="shared" si="8" ref="D32:O32">+D33</f>
        <v>-18735.2</v>
      </c>
      <c r="E32" s="29">
        <f t="shared" si="8"/>
        <v>-3740</v>
      </c>
      <c r="F32" s="29">
        <f t="shared" si="8"/>
        <v>-16385.6</v>
      </c>
      <c r="G32" s="29">
        <f t="shared" si="8"/>
        <v>-22770</v>
      </c>
      <c r="H32" s="29">
        <f t="shared" si="8"/>
        <v>-3058</v>
      </c>
      <c r="I32" s="29">
        <f t="shared" si="8"/>
        <v>-25748.8</v>
      </c>
      <c r="J32" s="29">
        <f t="shared" si="8"/>
        <v>-19412.8</v>
      </c>
      <c r="K32" s="29">
        <f t="shared" si="8"/>
        <v>-15017.2</v>
      </c>
      <c r="L32" s="29">
        <f t="shared" si="8"/>
        <v>-10898.8</v>
      </c>
      <c r="M32" s="29">
        <f t="shared" si="8"/>
        <v>-8219.2</v>
      </c>
      <c r="N32" s="29">
        <f t="shared" si="8"/>
        <v>-5900.4</v>
      </c>
      <c r="O32" s="29">
        <f t="shared" si="8"/>
        <v>-205581.19999999998</v>
      </c>
    </row>
    <row r="33" spans="1:26" ht="18.75" customHeight="1">
      <c r="A33" s="27" t="s">
        <v>39</v>
      </c>
      <c r="B33" s="16">
        <f>ROUND((-B9)*$G$3,2)</f>
        <v>-28850.8</v>
      </c>
      <c r="C33" s="16">
        <f aca="true" t="shared" si="9" ref="C33:N33">ROUND((-C9)*$G$3,2)</f>
        <v>-26844.4</v>
      </c>
      <c r="D33" s="16">
        <f t="shared" si="9"/>
        <v>-18735.2</v>
      </c>
      <c r="E33" s="16">
        <f t="shared" si="9"/>
        <v>-3740</v>
      </c>
      <c r="F33" s="16">
        <f t="shared" si="9"/>
        <v>-16385.6</v>
      </c>
      <c r="G33" s="16">
        <f t="shared" si="9"/>
        <v>-22770</v>
      </c>
      <c r="H33" s="16">
        <f t="shared" si="9"/>
        <v>-3058</v>
      </c>
      <c r="I33" s="16">
        <f t="shared" si="9"/>
        <v>-25748.8</v>
      </c>
      <c r="J33" s="16">
        <f t="shared" si="9"/>
        <v>-19412.8</v>
      </c>
      <c r="K33" s="16">
        <f t="shared" si="9"/>
        <v>-15017.2</v>
      </c>
      <c r="L33" s="16">
        <f t="shared" si="9"/>
        <v>-10898.8</v>
      </c>
      <c r="M33" s="16">
        <f t="shared" si="9"/>
        <v>-8219.2</v>
      </c>
      <c r="N33" s="16">
        <f t="shared" si="9"/>
        <v>-5900.4</v>
      </c>
      <c r="O33" s="30">
        <f aca="true" t="shared" si="10" ref="O33:O55">SUM(B33:N33)</f>
        <v>-205581.19999999998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549690.1</v>
      </c>
      <c r="C53" s="34">
        <f aca="true" t="shared" si="13" ref="C53:N53">+C20+C31</f>
        <v>374819.7299999999</v>
      </c>
      <c r="D53" s="34">
        <f t="shared" si="13"/>
        <v>387288.88999999996</v>
      </c>
      <c r="E53" s="34">
        <f t="shared" si="13"/>
        <v>111218.12000000001</v>
      </c>
      <c r="F53" s="34">
        <f t="shared" si="13"/>
        <v>374043.8599999999</v>
      </c>
      <c r="G53" s="34">
        <f t="shared" si="13"/>
        <v>482507.55</v>
      </c>
      <c r="H53" s="34">
        <f t="shared" si="13"/>
        <v>86979.19999999998</v>
      </c>
      <c r="I53" s="34">
        <f t="shared" si="13"/>
        <v>317195.56</v>
      </c>
      <c r="J53" s="34">
        <f t="shared" si="13"/>
        <v>347141.0000000001</v>
      </c>
      <c r="K53" s="34">
        <f t="shared" si="13"/>
        <v>100177.66999999987</v>
      </c>
      <c r="L53" s="34">
        <f t="shared" si="13"/>
        <v>94978.72999999992</v>
      </c>
      <c r="M53" s="34">
        <f t="shared" si="13"/>
        <v>225413.86999999997</v>
      </c>
      <c r="N53" s="34">
        <f t="shared" si="13"/>
        <v>100573.16999999998</v>
      </c>
      <c r="O53" s="34">
        <f>SUM(B53:N53)</f>
        <v>3552027.4499999997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549690.1</v>
      </c>
      <c r="C59" s="42">
        <f t="shared" si="14"/>
        <v>374819.74</v>
      </c>
      <c r="D59" s="42">
        <f t="shared" si="14"/>
        <v>387288.89</v>
      </c>
      <c r="E59" s="42">
        <f t="shared" si="14"/>
        <v>111218.12</v>
      </c>
      <c r="F59" s="42">
        <f t="shared" si="14"/>
        <v>374043.86</v>
      </c>
      <c r="G59" s="42">
        <f t="shared" si="14"/>
        <v>482507.55</v>
      </c>
      <c r="H59" s="42">
        <f t="shared" si="14"/>
        <v>86979.2</v>
      </c>
      <c r="I59" s="42">
        <f t="shared" si="14"/>
        <v>317195.56</v>
      </c>
      <c r="J59" s="42">
        <f t="shared" si="14"/>
        <v>347140.99</v>
      </c>
      <c r="K59" s="42">
        <f t="shared" si="14"/>
        <v>100177.67</v>
      </c>
      <c r="L59" s="42">
        <f t="shared" si="14"/>
        <v>94978.73</v>
      </c>
      <c r="M59" s="42">
        <f t="shared" si="14"/>
        <v>225413.88</v>
      </c>
      <c r="N59" s="42">
        <f t="shared" si="14"/>
        <v>100573.17</v>
      </c>
      <c r="O59" s="34">
        <f t="shared" si="14"/>
        <v>3552027.4599999995</v>
      </c>
      <c r="Q59"/>
    </row>
    <row r="60" spans="1:18" ht="18.75" customHeight="1">
      <c r="A60" s="26" t="s">
        <v>54</v>
      </c>
      <c r="B60" s="42">
        <v>454040.54</v>
      </c>
      <c r="C60" s="42">
        <v>270506.32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724546.86</v>
      </c>
      <c r="P60"/>
      <c r="Q60"/>
      <c r="R60" s="41"/>
    </row>
    <row r="61" spans="1:16" ht="18.75" customHeight="1">
      <c r="A61" s="26" t="s">
        <v>55</v>
      </c>
      <c r="B61" s="42">
        <v>95649.56</v>
      </c>
      <c r="C61" s="42">
        <v>104313.42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199962.97999999998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387288.89</v>
      </c>
      <c r="E62" s="43">
        <v>0</v>
      </c>
      <c r="F62" s="43">
        <v>0</v>
      </c>
      <c r="G62" s="43">
        <v>0</v>
      </c>
      <c r="H62" s="42">
        <v>86979.2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474268.09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111218.12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111218.12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374043.86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374043.86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482507.55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482507.55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317195.56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317195.56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347140.99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347140.99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100177.67</v>
      </c>
      <c r="L68" s="29">
        <v>94978.73</v>
      </c>
      <c r="M68" s="43">
        <v>0</v>
      </c>
      <c r="N68" s="43">
        <v>0</v>
      </c>
      <c r="O68" s="34">
        <f t="shared" si="15"/>
        <v>195156.4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225413.88</v>
      </c>
      <c r="N69" s="43">
        <v>0</v>
      </c>
      <c r="O69" s="34">
        <f t="shared" si="15"/>
        <v>225413.88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100573.17</v>
      </c>
      <c r="O70" s="46">
        <f t="shared" si="15"/>
        <v>100573.17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2023-05-25T23:07:25Z</dcterms:modified>
  <cp:category/>
  <cp:version/>
  <cp:contentType/>
  <cp:contentStatus/>
</cp:coreProperties>
</file>