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<sst xmlns="http://schemas.openxmlformats.org/spreadsheetml/2006/main" count="82" uniqueCount="81">
  <si>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</si>
  <si>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</si>
  <si>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</si>
  <si>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</si>
  <si>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</si>
  <si>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</si>
  <si>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</si>
  <si>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</si>
  <si>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</si>
  <si>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</si>
  <si>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</si>
  <si>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</si>
  <si>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</si>
  <si>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</si>
  <si>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</si>
  <si>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</si>
  <si>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</si>
  <si>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</si>
  <si>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</si>
  <si>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</si>
  <si>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</si>
  <si>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</si>
  <si>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</si>
  <si>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</si>
  <si>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</si>
  <si>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</si>
  <si>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</si>
  <si>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</si>
  <si>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</si>
  <si>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</si>
  <si>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</si>
  <si>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</si>
  <si>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</si>
  <si>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</si>
  <si>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</si>
  <si>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</si>
  <si>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</si>
  <si>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</si>
  <si>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</si>
  <si>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</si>
  <si>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</si>
  <si>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</si>
  <si>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</si>
  <si>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</si>
  <si>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</si>
  <si>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</si>
  <si>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</si>
  <si>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</si>
  <si>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</si>
  <si>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</si>
  <si>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</si>
  <si>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</si>
  <si>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</si>
  <si>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</si>
  <si>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</si>
  <si>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</si>
  <si>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</si>
  <si>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</si>
  <si>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</si>
  <si>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</si>
  <si>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</si>
  <si>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</si>
  <si>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</si>
  <si>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</si>
  <si>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</si>
  <si>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</si>
  <si>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</si>
  <si>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</si>
  <si>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</si>
  <si>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</si>
  <si>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</si>
  <si>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</si>
  <si>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</si>
  <si>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</si>
  <si>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</si>
  <si>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</si>
  <si>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</si>
  <si>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</si>
  <si>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</si>
  <si>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</si>
  <si>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31/05/23 - VENCIMENTO 07/06/23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</si>
</sst>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301806</v>
      </c>
      <c r="C7" s="46">
        <f aca="true" t="shared" si="0" ref="C7:J7">+C8+C11</f>
        <v>244956</v>
      </c>
      <c r="D7" s="46">
        <f t="shared" si="0"/>
        <v>284408</v>
      </c>
      <c r="E7" s="46">
        <f t="shared" si="0"/>
        <v>167075</v>
      </c>
      <c r="F7" s="46">
        <f t="shared" si="0"/>
        <v>212880</v>
      </c>
      <c r="G7" s="46">
        <f t="shared" si="0"/>
        <v>202891</v>
      </c>
      <c r="H7" s="46">
        <f t="shared" si="0"/>
        <v>235607</v>
      </c>
      <c r="I7" s="46">
        <f t="shared" si="0"/>
        <v>344920</v>
      </c>
      <c r="J7" s="46">
        <f t="shared" si="0"/>
        <v>113894</v>
      </c>
      <c r="K7" s="38">
        <f aca="true" t="shared" si="1" ref="K7:K13">SUM(B7:J7)</f>
        <v>2108437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14997</v>
      </c>
      <c r="C8" s="44">
        <f t="shared" si="2"/>
        <v>14941</v>
      </c>
      <c r="D8" s="44">
        <f t="shared" si="2"/>
        <v>12830</v>
      </c>
      <c r="E8" s="44">
        <f t="shared" si="2"/>
        <v>9761</v>
      </c>
      <c r="F8" s="44">
        <f t="shared" si="2"/>
        <v>11182</v>
      </c>
      <c r="G8" s="44">
        <f t="shared" si="2"/>
        <v>5393</v>
      </c>
      <c r="H8" s="44">
        <f t="shared" si="2"/>
        <v>4705</v>
      </c>
      <c r="I8" s="44">
        <f t="shared" si="2"/>
        <v>15466</v>
      </c>
      <c r="J8" s="44">
        <f t="shared" si="2"/>
        <v>3274</v>
      </c>
      <c r="K8" s="38">
        <f t="shared" si="1"/>
        <v>92549</v>
      </c>
      <c r="L8"/>
      <c r="M8"/>
      <c r="N8"/>
    </row>
    <row r="9" spans="1:14" ht="16.5" customHeight="1">
      <c r="A9" s="22" t="s">
        <v>32</v>
      </c>
      <c r="B9" s="44">
        <v>14928</v>
      </c>
      <c r="C9" s="44">
        <v>14936</v>
      </c>
      <c r="D9" s="44">
        <v>12824</v>
      </c>
      <c r="E9" s="44">
        <v>9608</v>
      </c>
      <c r="F9" s="44">
        <v>11176</v>
      </c>
      <c r="G9" s="44">
        <v>5391</v>
      </c>
      <c r="H9" s="44">
        <v>4705</v>
      </c>
      <c r="I9" s="44">
        <v>15418</v>
      </c>
      <c r="J9" s="44">
        <v>3274</v>
      </c>
      <c r="K9" s="38">
        <f t="shared" si="1"/>
        <v>92260</v>
      </c>
      <c r="L9"/>
      <c r="M9"/>
      <c r="N9"/>
    </row>
    <row r="10" spans="1:14" ht="16.5" customHeight="1">
      <c r="A10" s="22" t="s">
        <v>31</v>
      </c>
      <c r="B10" s="44">
        <v>69</v>
      </c>
      <c r="C10" s="44">
        <v>5</v>
      </c>
      <c r="D10" s="44">
        <v>6</v>
      </c>
      <c r="E10" s="44">
        <v>153</v>
      </c>
      <c r="F10" s="44">
        <v>6</v>
      </c>
      <c r="G10" s="44">
        <v>2</v>
      </c>
      <c r="H10" s="44">
        <v>0</v>
      </c>
      <c r="I10" s="44">
        <v>48</v>
      </c>
      <c r="J10" s="44">
        <v>0</v>
      </c>
      <c r="K10" s="38">
        <f t="shared" si="1"/>
        <v>289</v>
      </c>
      <c r="L10"/>
      <c r="M10"/>
      <c r="N10"/>
    </row>
    <row r="11" spans="1:14" ht="16.5" customHeight="1">
      <c r="A11" s="43" t="s">
        <v>67</v>
      </c>
      <c r="B11" s="42">
        <v>286809</v>
      </c>
      <c r="C11" s="42">
        <v>230015</v>
      </c>
      <c r="D11" s="42">
        <v>271578</v>
      </c>
      <c r="E11" s="42">
        <v>157314</v>
      </c>
      <c r="F11" s="42">
        <v>201698</v>
      </c>
      <c r="G11" s="42">
        <v>197498</v>
      </c>
      <c r="H11" s="42">
        <v>230902</v>
      </c>
      <c r="I11" s="42">
        <v>329454</v>
      </c>
      <c r="J11" s="42">
        <v>110620</v>
      </c>
      <c r="K11" s="38">
        <f t="shared" si="1"/>
        <v>2015888</v>
      </c>
      <c r="L11" s="59"/>
      <c r="M11" s="59"/>
      <c r="N11" s="59"/>
    </row>
    <row r="12" spans="1:14" ht="16.5" customHeight="1">
      <c r="A12" s="22" t="s">
        <v>79</v>
      </c>
      <c r="B12" s="42">
        <v>15210</v>
      </c>
      <c r="C12" s="42">
        <v>13731</v>
      </c>
      <c r="D12" s="42">
        <v>15744</v>
      </c>
      <c r="E12" s="42">
        <v>11524</v>
      </c>
      <c r="F12" s="42">
        <v>9277</v>
      </c>
      <c r="G12" s="42">
        <v>8561</v>
      </c>
      <c r="H12" s="42">
        <v>8334</v>
      </c>
      <c r="I12" s="42">
        <v>13530</v>
      </c>
      <c r="J12" s="42">
        <v>3949</v>
      </c>
      <c r="K12" s="38">
        <f t="shared" si="1"/>
        <v>99860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271599</v>
      </c>
      <c r="C13" s="42">
        <f>+C11-C12</f>
        <v>216284</v>
      </c>
      <c r="D13" s="42">
        <f>+D11-D12</f>
        <v>255834</v>
      </c>
      <c r="E13" s="42">
        <f aca="true" t="shared" si="3" ref="E13:J13">+E11-E12</f>
        <v>145790</v>
      </c>
      <c r="F13" s="42">
        <f t="shared" si="3"/>
        <v>192421</v>
      </c>
      <c r="G13" s="42">
        <f t="shared" si="3"/>
        <v>188937</v>
      </c>
      <c r="H13" s="42">
        <f t="shared" si="3"/>
        <v>222568</v>
      </c>
      <c r="I13" s="42">
        <f t="shared" si="3"/>
        <v>315924</v>
      </c>
      <c r="J13" s="42">
        <f t="shared" si="3"/>
        <v>106671</v>
      </c>
      <c r="K13" s="38">
        <f t="shared" si="1"/>
        <v>1916028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1.240682053204123</v>
      </c>
      <c r="C18" s="39">
        <v>1.313070183295677</v>
      </c>
      <c r="D18" s="39">
        <v>1.263939651935953</v>
      </c>
      <c r="E18" s="39">
        <v>1.538370339055751</v>
      </c>
      <c r="F18" s="39">
        <v>1.137931567737822</v>
      </c>
      <c r="G18" s="39">
        <v>1.281654302356417</v>
      </c>
      <c r="H18" s="39">
        <v>1.256643866736757</v>
      </c>
      <c r="I18" s="39">
        <v>1.197215487752425</v>
      </c>
      <c r="J18" s="39">
        <v>1.137122209696887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1723058.2799999998</v>
      </c>
      <c r="C20" s="36">
        <f aca="true" t="shared" si="4" ref="C20:J20">SUM(C21:C28)</f>
        <v>1625316.71</v>
      </c>
      <c r="D20" s="36">
        <f t="shared" si="4"/>
        <v>2011901.17</v>
      </c>
      <c r="E20" s="36">
        <f t="shared" si="4"/>
        <v>1256010.69</v>
      </c>
      <c r="F20" s="36">
        <f t="shared" si="4"/>
        <v>1246693.23</v>
      </c>
      <c r="G20" s="36">
        <f t="shared" si="4"/>
        <v>1351737.6700000002</v>
      </c>
      <c r="H20" s="36">
        <f t="shared" si="4"/>
        <v>1229998.57</v>
      </c>
      <c r="I20" s="36">
        <f t="shared" si="4"/>
        <v>1745216.5000000002</v>
      </c>
      <c r="J20" s="36">
        <f t="shared" si="4"/>
        <v>614502.8700000001</v>
      </c>
      <c r="K20" s="36">
        <f aca="true" t="shared" si="5" ref="K20:K28">SUM(B20:J20)</f>
        <v>12804435.690000001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1337272.21</v>
      </c>
      <c r="C21" s="58">
        <f>ROUND((C15+C16)*C7,2)</f>
        <v>1192372.32</v>
      </c>
      <c r="D21" s="58">
        <f aca="true" t="shared" si="6" ref="D21:J21">ROUND((D15+D16)*D7,2)</f>
        <v>1534722.45</v>
      </c>
      <c r="E21" s="58">
        <f t="shared" si="6"/>
        <v>783849.07</v>
      </c>
      <c r="F21" s="58">
        <f t="shared" si="6"/>
        <v>1056927.91</v>
      </c>
      <c r="G21" s="58">
        <f t="shared" si="6"/>
        <v>1017538.94</v>
      </c>
      <c r="H21" s="58">
        <f t="shared" si="6"/>
        <v>940825.87</v>
      </c>
      <c r="I21" s="58">
        <f t="shared" si="6"/>
        <v>1391303.8</v>
      </c>
      <c r="J21" s="58">
        <f t="shared" si="6"/>
        <v>519834.99</v>
      </c>
      <c r="K21" s="30">
        <f t="shared" si="5"/>
        <v>9774647.56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321857.42</v>
      </c>
      <c r="C22" s="30">
        <f t="shared" si="7"/>
        <v>373296.22</v>
      </c>
      <c r="D22" s="30">
        <f t="shared" si="7"/>
        <v>405074.11</v>
      </c>
      <c r="E22" s="30">
        <f t="shared" si="7"/>
        <v>422001.09</v>
      </c>
      <c r="F22" s="30">
        <f t="shared" si="7"/>
        <v>145783.72</v>
      </c>
      <c r="G22" s="30">
        <f t="shared" si="7"/>
        <v>286594.22</v>
      </c>
      <c r="H22" s="30">
        <f t="shared" si="7"/>
        <v>241457.19</v>
      </c>
      <c r="I22" s="30">
        <f t="shared" si="7"/>
        <v>274386.66</v>
      </c>
      <c r="J22" s="30">
        <f t="shared" si="7"/>
        <v>71280.92</v>
      </c>
      <c r="K22" s="30">
        <f t="shared" si="5"/>
        <v>2541731.5500000003</v>
      </c>
      <c r="L22"/>
      <c r="M22"/>
      <c r="N22"/>
    </row>
    <row r="23" spans="1:14" ht="16.5" customHeight="1">
      <c r="A23" s="18" t="s">
        <v>26</v>
      </c>
      <c r="B23" s="30">
        <v>59676.41</v>
      </c>
      <c r="C23" s="30">
        <v>53852.39</v>
      </c>
      <c r="D23" s="30">
        <v>64067.49</v>
      </c>
      <c r="E23" s="30">
        <v>44986.71</v>
      </c>
      <c r="F23" s="30">
        <v>40493.71</v>
      </c>
      <c r="G23" s="30">
        <v>43952.67</v>
      </c>
      <c r="H23" s="30">
        <v>42423.95</v>
      </c>
      <c r="I23" s="30">
        <v>73482.33</v>
      </c>
      <c r="J23" s="30">
        <v>20759.26</v>
      </c>
      <c r="K23" s="30">
        <f t="shared" si="5"/>
        <v>443694.92000000004</v>
      </c>
      <c r="L23"/>
      <c r="M23"/>
      <c r="N23"/>
    </row>
    <row r="24" spans="1:14" ht="16.5" customHeight="1">
      <c r="A24" s="18" t="s">
        <v>25</v>
      </c>
      <c r="B24" s="30">
        <v>1729.28</v>
      </c>
      <c r="C24" s="34">
        <v>3458.56</v>
      </c>
      <c r="D24" s="34">
        <v>5187.84</v>
      </c>
      <c r="E24" s="30">
        <v>3458.56</v>
      </c>
      <c r="F24" s="30">
        <v>1729.28</v>
      </c>
      <c r="G24" s="34">
        <v>1729.28</v>
      </c>
      <c r="H24" s="34">
        <v>3458.56</v>
      </c>
      <c r="I24" s="34">
        <v>3458.56</v>
      </c>
      <c r="J24" s="34">
        <v>1729.28</v>
      </c>
      <c r="K24" s="30">
        <f t="shared" si="5"/>
        <v>25939.2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1323.45</v>
      </c>
      <c r="C26" s="30">
        <v>1247.9</v>
      </c>
      <c r="D26" s="30">
        <v>1544.89</v>
      </c>
      <c r="E26" s="30">
        <v>963.93</v>
      </c>
      <c r="F26" s="30">
        <v>956.11</v>
      </c>
      <c r="G26" s="30">
        <v>1036.87</v>
      </c>
      <c r="H26" s="30">
        <v>943.09</v>
      </c>
      <c r="I26" s="30">
        <v>1339.08</v>
      </c>
      <c r="J26" s="30">
        <v>471.54</v>
      </c>
      <c r="K26" s="30">
        <f t="shared" si="5"/>
        <v>9826.86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859.42</v>
      </c>
      <c r="C28" s="30">
        <v>799.12</v>
      </c>
      <c r="D28" s="30">
        <v>961.26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6329.96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-112542.59</v>
      </c>
      <c r="C31" s="30">
        <f t="shared" si="8"/>
        <v>-72626.09999999999</v>
      </c>
      <c r="D31" s="30">
        <f t="shared" si="8"/>
        <v>-100679.62000000002</v>
      </c>
      <c r="E31" s="30">
        <f t="shared" si="8"/>
        <v>-108516.06</v>
      </c>
      <c r="F31" s="30">
        <f t="shared" si="8"/>
        <v>-49174.4</v>
      </c>
      <c r="G31" s="30">
        <f t="shared" si="8"/>
        <v>-109191.48000000001</v>
      </c>
      <c r="H31" s="30">
        <f t="shared" si="8"/>
        <v>-38065.8</v>
      </c>
      <c r="I31" s="30">
        <f t="shared" si="8"/>
        <v>-94936.45999999999</v>
      </c>
      <c r="J31" s="30">
        <f t="shared" si="8"/>
        <v>-29244.84</v>
      </c>
      <c r="K31" s="30">
        <f aca="true" t="shared" si="9" ref="K31:K39">SUM(B31:J31)</f>
        <v>-714977.3500000001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-112542.59</v>
      </c>
      <c r="C32" s="30">
        <f t="shared" si="10"/>
        <v>-72626.09999999999</v>
      </c>
      <c r="D32" s="30">
        <f t="shared" si="10"/>
        <v>-78297.35</v>
      </c>
      <c r="E32" s="30">
        <f t="shared" si="10"/>
        <v>-108516.06</v>
      </c>
      <c r="F32" s="30">
        <f t="shared" si="10"/>
        <v>-49174.4</v>
      </c>
      <c r="G32" s="30">
        <f t="shared" si="10"/>
        <v>-109191.48000000001</v>
      </c>
      <c r="H32" s="30">
        <f t="shared" si="10"/>
        <v>-38065.8</v>
      </c>
      <c r="I32" s="30">
        <f t="shared" si="10"/>
        <v>-94936.45999999999</v>
      </c>
      <c r="J32" s="30">
        <f t="shared" si="10"/>
        <v>-22765.21</v>
      </c>
      <c r="K32" s="30">
        <f t="shared" si="9"/>
        <v>-686115.4500000001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-65683.2</v>
      </c>
      <c r="C33" s="30">
        <f t="shared" si="11"/>
        <v>-65718.4</v>
      </c>
      <c r="D33" s="30">
        <f t="shared" si="11"/>
        <v>-56425.6</v>
      </c>
      <c r="E33" s="30">
        <f t="shared" si="11"/>
        <v>-42275.2</v>
      </c>
      <c r="F33" s="30">
        <f t="shared" si="11"/>
        <v>-49174.4</v>
      </c>
      <c r="G33" s="30">
        <f t="shared" si="11"/>
        <v>-23720.4</v>
      </c>
      <c r="H33" s="30">
        <f t="shared" si="11"/>
        <v>-20702</v>
      </c>
      <c r="I33" s="30">
        <f t="shared" si="11"/>
        <v>-67839.2</v>
      </c>
      <c r="J33" s="30">
        <f t="shared" si="11"/>
        <v>-14405.6</v>
      </c>
      <c r="K33" s="30">
        <f t="shared" si="9"/>
        <v>-405944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-46859.39</v>
      </c>
      <c r="C36" s="30">
        <v>-6907.7</v>
      </c>
      <c r="D36" s="30">
        <v>-21871.75</v>
      </c>
      <c r="E36" s="30">
        <v>-66240.86</v>
      </c>
      <c r="F36" s="26">
        <v>0</v>
      </c>
      <c r="G36" s="30">
        <v>-85471.08</v>
      </c>
      <c r="H36" s="30">
        <v>-17363.8</v>
      </c>
      <c r="I36" s="30">
        <v>-27097.26</v>
      </c>
      <c r="J36" s="30">
        <v>-8359.61</v>
      </c>
      <c r="K36" s="30">
        <f t="shared" si="9"/>
        <v>-280171.45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-22382.27000000002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-6479.63</v>
      </c>
      <c r="K37" s="30">
        <f t="shared" si="9"/>
        <v>-28861.90000000002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-22382.27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-6479.63</v>
      </c>
      <c r="K38" s="30">
        <f t="shared" si="9"/>
        <v>-28861.9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1610515.6899999997</v>
      </c>
      <c r="C54" s="27">
        <f t="shared" si="15"/>
        <v>1552690.6099999999</v>
      </c>
      <c r="D54" s="27">
        <f t="shared" si="15"/>
        <v>1911221.5499999998</v>
      </c>
      <c r="E54" s="27">
        <f t="shared" si="15"/>
        <v>1147494.63</v>
      </c>
      <c r="F54" s="27">
        <f t="shared" si="15"/>
        <v>1197518.83</v>
      </c>
      <c r="G54" s="27">
        <f t="shared" si="15"/>
        <v>1242546.1900000002</v>
      </c>
      <c r="H54" s="27">
        <f t="shared" si="15"/>
        <v>1191932.77</v>
      </c>
      <c r="I54" s="27">
        <f t="shared" si="15"/>
        <v>1650280.0400000003</v>
      </c>
      <c r="J54" s="27">
        <f t="shared" si="15"/>
        <v>585258.0300000001</v>
      </c>
      <c r="K54" s="20">
        <f>SUM(B54:J54)</f>
        <v>12089458.34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1610515.7</v>
      </c>
      <c r="C60" s="10">
        <f t="shared" si="17"/>
        <v>1552690.6149320968</v>
      </c>
      <c r="D60" s="10">
        <f t="shared" si="17"/>
        <v>1911221.548172636</v>
      </c>
      <c r="E60" s="10">
        <f t="shared" si="17"/>
        <v>1147494.6289485681</v>
      </c>
      <c r="F60" s="10">
        <f t="shared" si="17"/>
        <v>1197518.8374410933</v>
      </c>
      <c r="G60" s="10">
        <f t="shared" si="17"/>
        <v>1242546.1886709381</v>
      </c>
      <c r="H60" s="10">
        <f t="shared" si="17"/>
        <v>1191932.7722110627</v>
      </c>
      <c r="I60" s="10">
        <f>SUM(I61:I73)</f>
        <v>1650280.04</v>
      </c>
      <c r="J60" s="10">
        <f t="shared" si="17"/>
        <v>585258.0313407297</v>
      </c>
      <c r="K60" s="5">
        <f>SUM(K61:K73)</f>
        <v>12089458.361717124</v>
      </c>
      <c r="L60" s="9"/>
    </row>
    <row r="61" spans="1:12" ht="16.5" customHeight="1">
      <c r="A61" s="7" t="s">
        <v>56</v>
      </c>
      <c r="B61" s="8">
        <v>1407429.67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1407429.67</v>
      </c>
      <c r="L61"/>
    </row>
    <row r="62" spans="1:12" ht="16.5" customHeight="1">
      <c r="A62" s="7" t="s">
        <v>57</v>
      </c>
      <c r="B62" s="8">
        <v>203086.03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203086.03</v>
      </c>
      <c r="L62"/>
    </row>
    <row r="63" spans="1:12" ht="16.5" customHeight="1">
      <c r="A63" s="7" t="s">
        <v>4</v>
      </c>
      <c r="B63" s="6">
        <v>0</v>
      </c>
      <c r="C63" s="8">
        <v>1552690.6149320968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1552690.6149320968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1911221.548172636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1911221.548172636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1147494.6289485681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1147494.6289485681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1197518.8374410933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1197518.8374410933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1242546.1886709381</v>
      </c>
      <c r="H67" s="6">
        <v>0</v>
      </c>
      <c r="I67" s="6">
        <v>0</v>
      </c>
      <c r="J67" s="6">
        <v>0</v>
      </c>
      <c r="K67" s="5">
        <f t="shared" si="18"/>
        <v>1242546.1886709381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1191932.7722110627</v>
      </c>
      <c r="I68" s="6">
        <v>0</v>
      </c>
      <c r="J68" s="6">
        <v>0</v>
      </c>
      <c r="K68" s="5">
        <f t="shared" si="18"/>
        <v>1191932.7722110627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611593.78</v>
      </c>
      <c r="J70" s="6">
        <v>0</v>
      </c>
      <c r="K70" s="5">
        <f t="shared" si="18"/>
        <v>611593.78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1038686.26</v>
      </c>
      <c r="J71" s="6">
        <v>0</v>
      </c>
      <c r="K71" s="5">
        <f t="shared" si="18"/>
        <v>1038686.26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585258.0313407297</v>
      </c>
      <c r="K72" s="5">
        <f t="shared" si="18"/>
        <v>585258.0313407297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2023-06-07T13:58:22Z</dcterms:modified>
  <cp:category/>
  <cp:version/>
  <cp:contentType/>
  <cp:contentStatus/>
</cp:coreProperties>
</file>