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<sst xmlns="http://schemas.openxmlformats.org/spreadsheetml/2006/main" count="82" uniqueCount="81">
  <si>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</si>
  <si>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</si>
  <si>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</si>
  <si>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</si>
  <si>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</si>
  <si>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</si>
  <si>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</si>
  <si>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</si>
  <si>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</si>
  <si>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</si>
  <si>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</si>
  <si>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</si>
  <si>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</si>
  <si>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</si>
  <si>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</si>
  <si>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</si>
  <si>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</si>
  <si>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</si>
  <si>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</si>
  <si>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</si>
  <si>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</si>
  <si>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</si>
  <si>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</si>
  <si>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</si>
  <si>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</si>
  <si>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</si>
  <si>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</si>
  <si>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</si>
  <si>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</si>
  <si>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</si>
  <si>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</si>
  <si>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</si>
  <si>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</si>
  <si>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</si>
  <si>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</si>
  <si>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</si>
  <si>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</si>
  <si>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</si>
  <si>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</si>
  <si>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</si>
  <si>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</si>
  <si>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</si>
  <si>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</si>
  <si>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</si>
  <si>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</si>
  <si>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</si>
  <si>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</si>
  <si>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</si>
  <si>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</si>
  <si>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</si>
  <si>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</si>
  <si>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</si>
  <si>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</si>
  <si>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</si>
  <si>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</si>
  <si>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</si>
  <si>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</si>
  <si>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</si>
  <si>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</si>
  <si>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</si>
  <si>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</si>
  <si>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</si>
  <si>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</si>
  <si>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</si>
  <si>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</si>
  <si>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</si>
  <si>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</si>
  <si>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</si>
  <si>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</si>
  <si>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</si>
  <si>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</si>
  <si>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</si>
  <si>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</si>
  <si>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</si>
  <si>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</si>
  <si>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</si>
  <si>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</si>
  <si>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</si>
  <si>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</si>
  <si>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</si>
  <si>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28/05/23 - VENCIMENTO 02/06/23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</si>
</sst>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92824</v>
      </c>
      <c r="C7" s="46">
        <f aca="true" t="shared" si="0" ref="C7:J7">+C8+C11</f>
        <v>67683</v>
      </c>
      <c r="D7" s="46">
        <f t="shared" si="0"/>
        <v>101812</v>
      </c>
      <c r="E7" s="46">
        <f t="shared" si="0"/>
        <v>46922</v>
      </c>
      <c r="F7" s="46">
        <f t="shared" si="0"/>
        <v>76238</v>
      </c>
      <c r="G7" s="46">
        <f t="shared" si="0"/>
        <v>78152</v>
      </c>
      <c r="H7" s="46">
        <f t="shared" si="0"/>
        <v>92660</v>
      </c>
      <c r="I7" s="46">
        <f t="shared" si="0"/>
        <v>119412</v>
      </c>
      <c r="J7" s="46">
        <f t="shared" si="0"/>
        <v>28369</v>
      </c>
      <c r="K7" s="38">
        <f aca="true" t="shared" si="1" ref="K7:K13">SUM(B7:J7)</f>
        <v>704072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6720</v>
      </c>
      <c r="C8" s="44">
        <f t="shared" si="2"/>
        <v>6272</v>
      </c>
      <c r="D8" s="44">
        <f t="shared" si="2"/>
        <v>7231</v>
      </c>
      <c r="E8" s="44">
        <f t="shared" si="2"/>
        <v>3806</v>
      </c>
      <c r="F8" s="44">
        <f t="shared" si="2"/>
        <v>5278</v>
      </c>
      <c r="G8" s="44">
        <f t="shared" si="2"/>
        <v>3465</v>
      </c>
      <c r="H8" s="44">
        <f t="shared" si="2"/>
        <v>3335</v>
      </c>
      <c r="I8" s="44">
        <f t="shared" si="2"/>
        <v>7629</v>
      </c>
      <c r="J8" s="44">
        <f t="shared" si="2"/>
        <v>973</v>
      </c>
      <c r="K8" s="38">
        <f t="shared" si="1"/>
        <v>44709</v>
      </c>
      <c r="L8"/>
      <c r="M8"/>
      <c r="N8"/>
    </row>
    <row r="9" spans="1:14" ht="16.5" customHeight="1">
      <c r="A9" s="22" t="s">
        <v>32</v>
      </c>
      <c r="B9" s="44">
        <v>6695</v>
      </c>
      <c r="C9" s="44">
        <v>6272</v>
      </c>
      <c r="D9" s="44">
        <v>7231</v>
      </c>
      <c r="E9" s="44">
        <v>3751</v>
      </c>
      <c r="F9" s="44">
        <v>5269</v>
      </c>
      <c r="G9" s="44">
        <v>3461</v>
      </c>
      <c r="H9" s="44">
        <v>3335</v>
      </c>
      <c r="I9" s="44">
        <v>7612</v>
      </c>
      <c r="J9" s="44">
        <v>973</v>
      </c>
      <c r="K9" s="38">
        <f t="shared" si="1"/>
        <v>44599</v>
      </c>
      <c r="L9"/>
      <c r="M9"/>
      <c r="N9"/>
    </row>
    <row r="10" spans="1:14" ht="16.5" customHeight="1">
      <c r="A10" s="22" t="s">
        <v>31</v>
      </c>
      <c r="B10" s="44">
        <v>25</v>
      </c>
      <c r="C10" s="44">
        <v>0</v>
      </c>
      <c r="D10" s="44">
        <v>0</v>
      </c>
      <c r="E10" s="44">
        <v>55</v>
      </c>
      <c r="F10" s="44">
        <v>9</v>
      </c>
      <c r="G10" s="44">
        <v>4</v>
      </c>
      <c r="H10" s="44">
        <v>0</v>
      </c>
      <c r="I10" s="44">
        <v>17</v>
      </c>
      <c r="J10" s="44">
        <v>0</v>
      </c>
      <c r="K10" s="38">
        <f t="shared" si="1"/>
        <v>110</v>
      </c>
      <c r="L10"/>
      <c r="M10"/>
      <c r="N10"/>
    </row>
    <row r="11" spans="1:14" ht="16.5" customHeight="1">
      <c r="A11" s="43" t="s">
        <v>67</v>
      </c>
      <c r="B11" s="42">
        <v>86104</v>
      </c>
      <c r="C11" s="42">
        <v>61411</v>
      </c>
      <c r="D11" s="42">
        <v>94581</v>
      </c>
      <c r="E11" s="42">
        <v>43116</v>
      </c>
      <c r="F11" s="42">
        <v>70960</v>
      </c>
      <c r="G11" s="42">
        <v>74687</v>
      </c>
      <c r="H11" s="42">
        <v>89325</v>
      </c>
      <c r="I11" s="42">
        <v>111783</v>
      </c>
      <c r="J11" s="42">
        <v>27396</v>
      </c>
      <c r="K11" s="38">
        <f t="shared" si="1"/>
        <v>659363</v>
      </c>
      <c r="L11" s="59"/>
      <c r="M11" s="59"/>
      <c r="N11" s="59"/>
    </row>
    <row r="12" spans="1:14" ht="16.5" customHeight="1">
      <c r="A12" s="22" t="s">
        <v>79</v>
      </c>
      <c r="B12" s="42">
        <v>7445</v>
      </c>
      <c r="C12" s="42">
        <v>5609</v>
      </c>
      <c r="D12" s="42">
        <v>9337</v>
      </c>
      <c r="E12" s="42">
        <v>5421</v>
      </c>
      <c r="F12" s="42">
        <v>5907</v>
      </c>
      <c r="G12" s="42">
        <v>4416</v>
      </c>
      <c r="H12" s="42">
        <v>4571</v>
      </c>
      <c r="I12" s="42">
        <v>6910</v>
      </c>
      <c r="J12" s="42">
        <v>1212</v>
      </c>
      <c r="K12" s="38">
        <f t="shared" si="1"/>
        <v>50828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78659</v>
      </c>
      <c r="C13" s="42">
        <f>+C11-C12</f>
        <v>55802</v>
      </c>
      <c r="D13" s="42">
        <f>+D11-D12</f>
        <v>85244</v>
      </c>
      <c r="E13" s="42">
        <f aca="true" t="shared" si="3" ref="E13:J13">+E11-E12</f>
        <v>37695</v>
      </c>
      <c r="F13" s="42">
        <f t="shared" si="3"/>
        <v>65053</v>
      </c>
      <c r="G13" s="42">
        <f t="shared" si="3"/>
        <v>70271</v>
      </c>
      <c r="H13" s="42">
        <f t="shared" si="3"/>
        <v>84754</v>
      </c>
      <c r="I13" s="42">
        <f t="shared" si="3"/>
        <v>104873</v>
      </c>
      <c r="J13" s="42">
        <f t="shared" si="3"/>
        <v>26184</v>
      </c>
      <c r="K13" s="38">
        <f t="shared" si="1"/>
        <v>608535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1.07379088089227</v>
      </c>
      <c r="C18" s="39">
        <v>1.229118013684778</v>
      </c>
      <c r="D18" s="39">
        <v>1.081996707892217</v>
      </c>
      <c r="E18" s="39">
        <v>1.334725558908556</v>
      </c>
      <c r="F18" s="39">
        <v>1.019306448587859</v>
      </c>
      <c r="G18" s="39">
        <v>1.168257688986858</v>
      </c>
      <c r="H18" s="39">
        <v>1.22148087548972</v>
      </c>
      <c r="I18" s="39">
        <v>1.122018108669336</v>
      </c>
      <c r="J18" s="39">
        <v>1.023874476000337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469122.2</v>
      </c>
      <c r="C20" s="36">
        <f aca="true" t="shared" si="4" ref="C20:J20">SUM(C21:C28)</f>
        <v>435035.9</v>
      </c>
      <c r="D20" s="36">
        <f t="shared" si="4"/>
        <v>635223.19</v>
      </c>
      <c r="E20" s="36">
        <f t="shared" si="4"/>
        <v>319875.03</v>
      </c>
      <c r="F20" s="36">
        <f t="shared" si="4"/>
        <v>409527.64999999997</v>
      </c>
      <c r="G20" s="36">
        <f t="shared" si="4"/>
        <v>481893.04</v>
      </c>
      <c r="H20" s="36">
        <f t="shared" si="4"/>
        <v>481062.77</v>
      </c>
      <c r="I20" s="36">
        <f t="shared" si="4"/>
        <v>580903.2</v>
      </c>
      <c r="J20" s="36">
        <f t="shared" si="4"/>
        <v>145323.86</v>
      </c>
      <c r="K20" s="36">
        <f aca="true" t="shared" si="5" ref="K20:K28">SUM(B20:J20)</f>
        <v>3957966.8400000003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411293.86</v>
      </c>
      <c r="C21" s="58">
        <f>ROUND((C15+C16)*C7,2)</f>
        <v>329460.54</v>
      </c>
      <c r="D21" s="58">
        <f aca="true" t="shared" si="6" ref="D21:J21">ROUND((D15+D16)*D7,2)</f>
        <v>549397.91</v>
      </c>
      <c r="E21" s="58">
        <f t="shared" si="6"/>
        <v>220139.26</v>
      </c>
      <c r="F21" s="58">
        <f t="shared" si="6"/>
        <v>378514.05</v>
      </c>
      <c r="G21" s="58">
        <f t="shared" si="6"/>
        <v>391947.91</v>
      </c>
      <c r="H21" s="58">
        <f t="shared" si="6"/>
        <v>370009.91</v>
      </c>
      <c r="I21" s="58">
        <f t="shared" si="6"/>
        <v>481672.18</v>
      </c>
      <c r="J21" s="58">
        <f t="shared" si="6"/>
        <v>129481.79</v>
      </c>
      <c r="K21" s="30">
        <f t="shared" si="5"/>
        <v>3261917.4100000006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30349.74</v>
      </c>
      <c r="C22" s="30">
        <f t="shared" si="7"/>
        <v>75485.34</v>
      </c>
      <c r="D22" s="30">
        <f t="shared" si="7"/>
        <v>45048.82</v>
      </c>
      <c r="E22" s="30">
        <f t="shared" si="7"/>
        <v>73686.24</v>
      </c>
      <c r="F22" s="30">
        <f t="shared" si="7"/>
        <v>7307.76</v>
      </c>
      <c r="G22" s="30">
        <f t="shared" si="7"/>
        <v>65948.25</v>
      </c>
      <c r="H22" s="30">
        <f t="shared" si="7"/>
        <v>81950.12</v>
      </c>
      <c r="I22" s="30">
        <f t="shared" si="7"/>
        <v>58772.73</v>
      </c>
      <c r="J22" s="30">
        <f t="shared" si="7"/>
        <v>3091.31</v>
      </c>
      <c r="K22" s="30">
        <f t="shared" si="5"/>
        <v>441640.31</v>
      </c>
      <c r="L22"/>
      <c r="M22"/>
      <c r="N22"/>
    </row>
    <row r="23" spans="1:14" ht="16.5" customHeight="1">
      <c r="A23" s="18" t="s">
        <v>26</v>
      </c>
      <c r="B23" s="30">
        <v>23428.95</v>
      </c>
      <c r="C23" s="30">
        <v>24502.02</v>
      </c>
      <c r="D23" s="30">
        <v>32764.6</v>
      </c>
      <c r="E23" s="30">
        <v>21076.01</v>
      </c>
      <c r="F23" s="30">
        <v>20194.35</v>
      </c>
      <c r="G23" s="30">
        <v>20230.26</v>
      </c>
      <c r="H23" s="30">
        <v>23605.07</v>
      </c>
      <c r="I23" s="30">
        <v>34364.78</v>
      </c>
      <c r="J23" s="30">
        <v>10247.96</v>
      </c>
      <c r="K23" s="30">
        <f t="shared" si="5"/>
        <v>210414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1120.24</v>
      </c>
      <c r="C26" s="30">
        <v>1039.48</v>
      </c>
      <c r="D26" s="30">
        <v>1518.84</v>
      </c>
      <c r="E26" s="30">
        <v>763.33</v>
      </c>
      <c r="F26" s="30">
        <v>979.56</v>
      </c>
      <c r="G26" s="30">
        <v>1151.5</v>
      </c>
      <c r="H26" s="30">
        <v>1148.9</v>
      </c>
      <c r="I26" s="30">
        <v>1388.58</v>
      </c>
      <c r="J26" s="30">
        <v>346.49</v>
      </c>
      <c r="K26" s="30">
        <f t="shared" si="5"/>
        <v>9456.92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-29458</v>
      </c>
      <c r="C31" s="30">
        <f t="shared" si="8"/>
        <v>-27596.8</v>
      </c>
      <c r="D31" s="30">
        <f t="shared" si="8"/>
        <v>-540198.85</v>
      </c>
      <c r="E31" s="30">
        <f t="shared" si="8"/>
        <v>-16504.4</v>
      </c>
      <c r="F31" s="30">
        <f t="shared" si="8"/>
        <v>-23183.6</v>
      </c>
      <c r="G31" s="30">
        <f t="shared" si="8"/>
        <v>-15228.4</v>
      </c>
      <c r="H31" s="30">
        <f t="shared" si="8"/>
        <v>-392674</v>
      </c>
      <c r="I31" s="30">
        <f t="shared" si="8"/>
        <v>-33492.8</v>
      </c>
      <c r="J31" s="30">
        <f t="shared" si="8"/>
        <v>-10760.8</v>
      </c>
      <c r="K31" s="30">
        <f aca="true" t="shared" si="9" ref="K31:K39">SUM(B31:J31)</f>
        <v>-1089097.6500000001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-29458</v>
      </c>
      <c r="C32" s="30">
        <f t="shared" si="10"/>
        <v>-27596.8</v>
      </c>
      <c r="D32" s="30">
        <f t="shared" si="10"/>
        <v>-31816.4</v>
      </c>
      <c r="E32" s="30">
        <f t="shared" si="10"/>
        <v>-16504.4</v>
      </c>
      <c r="F32" s="30">
        <f t="shared" si="10"/>
        <v>-23183.6</v>
      </c>
      <c r="G32" s="30">
        <f t="shared" si="10"/>
        <v>-15228.4</v>
      </c>
      <c r="H32" s="30">
        <f t="shared" si="10"/>
        <v>-14674</v>
      </c>
      <c r="I32" s="30">
        <f t="shared" si="10"/>
        <v>-33492.8</v>
      </c>
      <c r="J32" s="30">
        <f t="shared" si="10"/>
        <v>-4281.2</v>
      </c>
      <c r="K32" s="30">
        <f t="shared" si="9"/>
        <v>-196235.60000000003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-29458</v>
      </c>
      <c r="C33" s="30">
        <f t="shared" si="11"/>
        <v>-27596.8</v>
      </c>
      <c r="D33" s="30">
        <f t="shared" si="11"/>
        <v>-31816.4</v>
      </c>
      <c r="E33" s="30">
        <f t="shared" si="11"/>
        <v>-16504.4</v>
      </c>
      <c r="F33" s="30">
        <f t="shared" si="11"/>
        <v>-23183.6</v>
      </c>
      <c r="G33" s="30">
        <f t="shared" si="11"/>
        <v>-15228.4</v>
      </c>
      <c r="H33" s="30">
        <f t="shared" si="11"/>
        <v>-14674</v>
      </c>
      <c r="I33" s="30">
        <f t="shared" si="11"/>
        <v>-33492.8</v>
      </c>
      <c r="J33" s="30">
        <f t="shared" si="11"/>
        <v>-4281.2</v>
      </c>
      <c r="K33" s="30">
        <f t="shared" si="9"/>
        <v>-196235.60000000003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439664.2</v>
      </c>
      <c r="C54" s="27">
        <f t="shared" si="15"/>
        <v>407439.10000000003</v>
      </c>
      <c r="D54" s="27">
        <f t="shared" si="15"/>
        <v>95024.33999999997</v>
      </c>
      <c r="E54" s="27">
        <f t="shared" si="15"/>
        <v>303370.63</v>
      </c>
      <c r="F54" s="27">
        <f t="shared" si="15"/>
        <v>386344.05</v>
      </c>
      <c r="G54" s="27">
        <f t="shared" si="15"/>
        <v>466664.63999999996</v>
      </c>
      <c r="H54" s="27">
        <f t="shared" si="15"/>
        <v>88388.77000000002</v>
      </c>
      <c r="I54" s="27">
        <f t="shared" si="15"/>
        <v>547410.3999999999</v>
      </c>
      <c r="J54" s="27">
        <f t="shared" si="15"/>
        <v>134563.06</v>
      </c>
      <c r="K54" s="20">
        <f>SUM(B54:J54)</f>
        <v>2868869.19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439664.20999999996</v>
      </c>
      <c r="C60" s="10">
        <f t="shared" si="17"/>
        <v>407439.10294729966</v>
      </c>
      <c r="D60" s="10">
        <f t="shared" si="17"/>
        <v>95024.33656310453</v>
      </c>
      <c r="E60" s="10">
        <f t="shared" si="17"/>
        <v>303370.62796696665</v>
      </c>
      <c r="F60" s="10">
        <f t="shared" si="17"/>
        <v>386344.0441552194</v>
      </c>
      <c r="G60" s="10">
        <f t="shared" si="17"/>
        <v>466664.6379398915</v>
      </c>
      <c r="H60" s="10">
        <f t="shared" si="17"/>
        <v>88388.76650919783</v>
      </c>
      <c r="I60" s="10">
        <f>SUM(I61:I73)</f>
        <v>547410.4</v>
      </c>
      <c r="J60" s="10">
        <f t="shared" si="17"/>
        <v>134563.0622261389</v>
      </c>
      <c r="K60" s="5">
        <f>SUM(K61:K73)</f>
        <v>2868869.188307818</v>
      </c>
      <c r="L60" s="9"/>
    </row>
    <row r="61" spans="1:12" ht="16.5" customHeight="1">
      <c r="A61" s="7" t="s">
        <v>56</v>
      </c>
      <c r="B61" s="8">
        <v>384222.55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384222.55</v>
      </c>
      <c r="L61"/>
    </row>
    <row r="62" spans="1:12" ht="16.5" customHeight="1">
      <c r="A62" s="7" t="s">
        <v>57</v>
      </c>
      <c r="B62" s="8">
        <v>55441.66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55441.66</v>
      </c>
      <c r="L62"/>
    </row>
    <row r="63" spans="1:12" ht="16.5" customHeight="1">
      <c r="A63" s="7" t="s">
        <v>4</v>
      </c>
      <c r="B63" s="6">
        <v>0</v>
      </c>
      <c r="C63" s="8">
        <v>407439.10294729966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407439.10294729966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95024.33656310453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95024.33656310453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303370.62796696665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303370.62796696665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386344.0441552194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386344.0441552194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466664.6379398915</v>
      </c>
      <c r="H67" s="6">
        <v>0</v>
      </c>
      <c r="I67" s="6">
        <v>0</v>
      </c>
      <c r="J67" s="6">
        <v>0</v>
      </c>
      <c r="K67" s="5">
        <f t="shared" si="18"/>
        <v>466664.6379398915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88388.76650919783</v>
      </c>
      <c r="I68" s="6">
        <v>0</v>
      </c>
      <c r="J68" s="6">
        <v>0</v>
      </c>
      <c r="K68" s="5">
        <f t="shared" si="18"/>
        <v>88388.76650919783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210424.56</v>
      </c>
      <c r="J70" s="6">
        <v>0</v>
      </c>
      <c r="K70" s="5">
        <f t="shared" si="18"/>
        <v>210424.56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336985.84</v>
      </c>
      <c r="J71" s="6">
        <v>0</v>
      </c>
      <c r="K71" s="5">
        <f t="shared" si="18"/>
        <v>336985.84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134563.0622261389</v>
      </c>
      <c r="K72" s="5">
        <f t="shared" si="18"/>
        <v>134563.0622261389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2023-06-01T18:12:40Z</dcterms:modified>
  <cp:category/>
  <cp:version/>
  <cp:contentType/>
  <cp:contentStatus/>
</cp:coreProperties>
</file>