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<sst xmlns="http://schemas.openxmlformats.org/spreadsheetml/2006/main" count="82" uniqueCount="81">
  <si>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</si>
  <si>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</si>
  <si>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</si>
  <si>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</si>
  <si>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</si>
  <si>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</si>
  <si>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</si>
  <si>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</si>
  <si>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</si>
  <si>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</si>
  <si>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</si>
  <si>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</si>
  <si>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</si>
  <si>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</si>
  <si>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</si>
  <si>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</si>
  <si>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</si>
  <si>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</si>
  <si>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</si>
  <si>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</si>
  <si>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</si>
  <si>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</si>
  <si>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</si>
  <si>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</si>
  <si>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</si>
  <si>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</si>
  <si>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</si>
  <si>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</si>
  <si>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</si>
  <si>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</si>
  <si>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</si>
  <si>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</si>
  <si>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</si>
  <si>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</si>
  <si>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</si>
  <si>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</si>
  <si>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</si>
  <si>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</si>
  <si>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</si>
  <si>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</si>
  <si>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</si>
  <si>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</si>
  <si>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</si>
  <si>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</si>
  <si>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</si>
  <si>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</si>
  <si>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</si>
  <si>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</si>
  <si>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</si>
  <si>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</si>
  <si>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</si>
  <si>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</si>
  <si>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</si>
  <si>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</si>
  <si>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</si>
  <si>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</si>
  <si>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</si>
  <si>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</si>
  <si>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</si>
  <si>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</si>
  <si>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</si>
  <si>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</si>
  <si>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</si>
  <si>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</si>
  <si>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</si>
  <si>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</si>
  <si>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</si>
  <si>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</si>
  <si>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</si>
  <si>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</si>
  <si>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</si>
  <si>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</si>
  <si>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</si>
  <si>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</si>
  <si>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</si>
  <si>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</si>
  <si>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</si>
  <si>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</si>
  <si>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</si>
  <si>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</si>
  <si>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27/05/23 - VENCIMENTO 02/06/23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</si>
</sst>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176021</v>
      </c>
      <c r="C7" s="46">
        <f aca="true" t="shared" si="0" ref="C7:J7">+C8+C11</f>
        <v>148010</v>
      </c>
      <c r="D7" s="46">
        <f t="shared" si="0"/>
        <v>201873</v>
      </c>
      <c r="E7" s="46">
        <f t="shared" si="0"/>
        <v>97134</v>
      </c>
      <c r="F7" s="46">
        <f t="shared" si="0"/>
        <v>137719</v>
      </c>
      <c r="G7" s="46">
        <f t="shared" si="0"/>
        <v>148230</v>
      </c>
      <c r="H7" s="46">
        <f t="shared" si="0"/>
        <v>162463</v>
      </c>
      <c r="I7" s="46">
        <f t="shared" si="0"/>
        <v>210608</v>
      </c>
      <c r="J7" s="46">
        <f t="shared" si="0"/>
        <v>49816</v>
      </c>
      <c r="K7" s="38">
        <f aca="true" t="shared" si="1" ref="K7:K13">SUM(B7:J7)</f>
        <v>1331874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11629</v>
      </c>
      <c r="C8" s="44">
        <f t="shared" si="2"/>
        <v>13132</v>
      </c>
      <c r="D8" s="44">
        <f t="shared" si="2"/>
        <v>13411</v>
      </c>
      <c r="E8" s="44">
        <f t="shared" si="2"/>
        <v>7824</v>
      </c>
      <c r="F8" s="44">
        <f t="shared" si="2"/>
        <v>8968</v>
      </c>
      <c r="G8" s="44">
        <f t="shared" si="2"/>
        <v>5596</v>
      </c>
      <c r="H8" s="44">
        <f t="shared" si="2"/>
        <v>4902</v>
      </c>
      <c r="I8" s="44">
        <f t="shared" si="2"/>
        <v>12002</v>
      </c>
      <c r="J8" s="44">
        <f t="shared" si="2"/>
        <v>1596</v>
      </c>
      <c r="K8" s="38">
        <f t="shared" si="1"/>
        <v>79060</v>
      </c>
      <c r="L8"/>
      <c r="M8"/>
      <c r="N8"/>
    </row>
    <row r="9" spans="1:14" ht="16.5" customHeight="1">
      <c r="A9" s="22" t="s">
        <v>32</v>
      </c>
      <c r="B9" s="44">
        <v>11610</v>
      </c>
      <c r="C9" s="44">
        <v>13132</v>
      </c>
      <c r="D9" s="44">
        <v>13410</v>
      </c>
      <c r="E9" s="44">
        <v>7666</v>
      </c>
      <c r="F9" s="44">
        <v>8960</v>
      </c>
      <c r="G9" s="44">
        <v>5594</v>
      </c>
      <c r="H9" s="44">
        <v>4902</v>
      </c>
      <c r="I9" s="44">
        <v>11981</v>
      </c>
      <c r="J9" s="44">
        <v>1596</v>
      </c>
      <c r="K9" s="38">
        <f t="shared" si="1"/>
        <v>78851</v>
      </c>
      <c r="L9"/>
      <c r="M9"/>
      <c r="N9"/>
    </row>
    <row r="10" spans="1:14" ht="16.5" customHeight="1">
      <c r="A10" s="22" t="s">
        <v>31</v>
      </c>
      <c r="B10" s="44">
        <v>19</v>
      </c>
      <c r="C10" s="44">
        <v>0</v>
      </c>
      <c r="D10" s="44">
        <v>1</v>
      </c>
      <c r="E10" s="44">
        <v>158</v>
      </c>
      <c r="F10" s="44">
        <v>8</v>
      </c>
      <c r="G10" s="44">
        <v>2</v>
      </c>
      <c r="H10" s="44">
        <v>0</v>
      </c>
      <c r="I10" s="44">
        <v>21</v>
      </c>
      <c r="J10" s="44">
        <v>0</v>
      </c>
      <c r="K10" s="38">
        <f t="shared" si="1"/>
        <v>209</v>
      </c>
      <c r="L10"/>
      <c r="M10"/>
      <c r="N10"/>
    </row>
    <row r="11" spans="1:14" ht="16.5" customHeight="1">
      <c r="A11" s="43" t="s">
        <v>67</v>
      </c>
      <c r="B11" s="42">
        <v>164392</v>
      </c>
      <c r="C11" s="42">
        <v>134878</v>
      </c>
      <c r="D11" s="42">
        <v>188462</v>
      </c>
      <c r="E11" s="42">
        <v>89310</v>
      </c>
      <c r="F11" s="42">
        <v>128751</v>
      </c>
      <c r="G11" s="42">
        <v>142634</v>
      </c>
      <c r="H11" s="42">
        <v>157561</v>
      </c>
      <c r="I11" s="42">
        <v>198606</v>
      </c>
      <c r="J11" s="42">
        <v>48220</v>
      </c>
      <c r="K11" s="38">
        <f t="shared" si="1"/>
        <v>1252814</v>
      </c>
      <c r="L11" s="59"/>
      <c r="M11" s="59"/>
      <c r="N11" s="59"/>
    </row>
    <row r="12" spans="1:14" ht="16.5" customHeight="1">
      <c r="A12" s="22" t="s">
        <v>79</v>
      </c>
      <c r="B12" s="42">
        <v>12645</v>
      </c>
      <c r="C12" s="42">
        <v>11343</v>
      </c>
      <c r="D12" s="42">
        <v>15636</v>
      </c>
      <c r="E12" s="42">
        <v>8947</v>
      </c>
      <c r="F12" s="42">
        <v>8470</v>
      </c>
      <c r="G12" s="42">
        <v>8048</v>
      </c>
      <c r="H12" s="42">
        <v>7614</v>
      </c>
      <c r="I12" s="42">
        <v>10576</v>
      </c>
      <c r="J12" s="42">
        <v>1975</v>
      </c>
      <c r="K12" s="38">
        <f t="shared" si="1"/>
        <v>85254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151747</v>
      </c>
      <c r="C13" s="42">
        <f>+C11-C12</f>
        <v>123535</v>
      </c>
      <c r="D13" s="42">
        <f>+D11-D12</f>
        <v>172826</v>
      </c>
      <c r="E13" s="42">
        <f aca="true" t="shared" si="3" ref="E13:J13">+E11-E12</f>
        <v>80363</v>
      </c>
      <c r="F13" s="42">
        <f t="shared" si="3"/>
        <v>120281</v>
      </c>
      <c r="G13" s="42">
        <f t="shared" si="3"/>
        <v>134586</v>
      </c>
      <c r="H13" s="42">
        <f t="shared" si="3"/>
        <v>149947</v>
      </c>
      <c r="I13" s="42">
        <f t="shared" si="3"/>
        <v>188030</v>
      </c>
      <c r="J13" s="42">
        <f t="shared" si="3"/>
        <v>46245</v>
      </c>
      <c r="K13" s="38">
        <f t="shared" si="1"/>
        <v>1167560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1.120983094745964</v>
      </c>
      <c r="C18" s="39">
        <v>1.225972981355399</v>
      </c>
      <c r="D18" s="39">
        <v>1.080795929129423</v>
      </c>
      <c r="E18" s="39">
        <v>1.383061319561235</v>
      </c>
      <c r="F18" s="39">
        <v>1.030708074807376</v>
      </c>
      <c r="G18" s="39">
        <v>1.16817093582119</v>
      </c>
      <c r="H18" s="39">
        <v>1.221046880539457</v>
      </c>
      <c r="I18" s="39">
        <v>1.127058473171325</v>
      </c>
      <c r="J18" s="39">
        <v>1.03893597273114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907634.62</v>
      </c>
      <c r="C20" s="36">
        <f aca="true" t="shared" si="4" ref="C20:J20">SUM(C21:C28)</f>
        <v>925285.45</v>
      </c>
      <c r="D20" s="36">
        <f t="shared" si="4"/>
        <v>1228246.79</v>
      </c>
      <c r="E20" s="36">
        <f t="shared" si="4"/>
        <v>661064.42</v>
      </c>
      <c r="F20" s="36">
        <f t="shared" si="4"/>
        <v>733144.3200000001</v>
      </c>
      <c r="G20" s="36">
        <f t="shared" si="4"/>
        <v>905532.2699999999</v>
      </c>
      <c r="H20" s="36">
        <f t="shared" si="4"/>
        <v>829607.0800000001</v>
      </c>
      <c r="I20" s="36">
        <f t="shared" si="4"/>
        <v>1005967.86</v>
      </c>
      <c r="J20" s="36">
        <f t="shared" si="4"/>
        <v>250432.62000000002</v>
      </c>
      <c r="K20" s="36">
        <f aca="true" t="shared" si="5" ref="K20:K28">SUM(B20:J20)</f>
        <v>7446915.43</v>
      </c>
      <c r="L20"/>
      <c r="M20"/>
      <c r="N20"/>
    </row>
    <row r="21" spans="1:14" ht="16.5" customHeight="1">
      <c r="A21" s="35" t="s">
        <v>28</v>
      </c>
      <c r="B21" s="58">
        <f>ROUND((B15+B16)*B7,2)</f>
        <v>779931.45</v>
      </c>
      <c r="C21" s="58">
        <f>ROUND((C15+C16)*C7,2)</f>
        <v>720468.28</v>
      </c>
      <c r="D21" s="58">
        <f aca="true" t="shared" si="6" ref="D21:J21">ROUND((D15+D16)*D7,2)</f>
        <v>1089347.08</v>
      </c>
      <c r="E21" s="58">
        <f t="shared" si="6"/>
        <v>455713.87</v>
      </c>
      <c r="F21" s="58">
        <f t="shared" si="6"/>
        <v>683761.06</v>
      </c>
      <c r="G21" s="58">
        <f t="shared" si="6"/>
        <v>743403.1</v>
      </c>
      <c r="H21" s="58">
        <f t="shared" si="6"/>
        <v>648747.25</v>
      </c>
      <c r="I21" s="58">
        <f t="shared" si="6"/>
        <v>849529.49</v>
      </c>
      <c r="J21" s="58">
        <f t="shared" si="6"/>
        <v>227370.19</v>
      </c>
      <c r="K21" s="30">
        <f t="shared" si="5"/>
        <v>6198271.7700000005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94358.52</v>
      </c>
      <c r="C22" s="30">
        <f t="shared" si="7"/>
        <v>162806.37</v>
      </c>
      <c r="D22" s="30">
        <f t="shared" si="7"/>
        <v>88014.81</v>
      </c>
      <c r="E22" s="30">
        <f t="shared" si="7"/>
        <v>174566.36</v>
      </c>
      <c r="F22" s="30">
        <f t="shared" si="7"/>
        <v>20996.99</v>
      </c>
      <c r="G22" s="30">
        <f t="shared" si="7"/>
        <v>125018.8</v>
      </c>
      <c r="H22" s="30">
        <f t="shared" si="7"/>
        <v>143403.56</v>
      </c>
      <c r="I22" s="30">
        <f t="shared" si="7"/>
        <v>107939.92</v>
      </c>
      <c r="J22" s="30">
        <f t="shared" si="7"/>
        <v>8852.88</v>
      </c>
      <c r="K22" s="30">
        <f t="shared" si="5"/>
        <v>925958.2100000002</v>
      </c>
      <c r="L22"/>
      <c r="M22"/>
      <c r="N22"/>
    </row>
    <row r="23" spans="1:14" ht="16.5" customHeight="1">
      <c r="A23" s="18" t="s">
        <v>26</v>
      </c>
      <c r="B23" s="30">
        <v>29268.95</v>
      </c>
      <c r="C23" s="30">
        <v>36292.54</v>
      </c>
      <c r="D23" s="30">
        <v>42839.17</v>
      </c>
      <c r="E23" s="30">
        <v>25737.73</v>
      </c>
      <c r="F23" s="30">
        <v>24926.89</v>
      </c>
      <c r="G23" s="30">
        <v>33351.56</v>
      </c>
      <c r="H23" s="30">
        <v>32060.21</v>
      </c>
      <c r="I23" s="30">
        <v>42522.18</v>
      </c>
      <c r="J23" s="30">
        <v>11738.01</v>
      </c>
      <c r="K23" s="30">
        <f t="shared" si="5"/>
        <v>278737.24000000005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1146.29</v>
      </c>
      <c r="C26" s="30">
        <v>1169.74</v>
      </c>
      <c r="D26" s="30">
        <v>1552.71</v>
      </c>
      <c r="E26" s="30">
        <v>836.27</v>
      </c>
      <c r="F26" s="30">
        <v>927.45</v>
      </c>
      <c r="G26" s="30">
        <v>1143.69</v>
      </c>
      <c r="H26" s="30">
        <v>1047.29</v>
      </c>
      <c r="I26" s="30">
        <v>1271.34</v>
      </c>
      <c r="J26" s="30">
        <v>315.23</v>
      </c>
      <c r="K26" s="30">
        <f t="shared" si="5"/>
        <v>9410.009999999998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859.89</v>
      </c>
      <c r="C28" s="30">
        <v>799.46</v>
      </c>
      <c r="D28" s="30">
        <v>961.6</v>
      </c>
      <c r="E28" s="30">
        <v>551.78</v>
      </c>
      <c r="F28" s="30">
        <v>576.18</v>
      </c>
      <c r="G28" s="30">
        <v>655.11</v>
      </c>
      <c r="H28" s="30">
        <v>661.76</v>
      </c>
      <c r="I28" s="30">
        <v>951.61</v>
      </c>
      <c r="J28" s="30">
        <v>313.72</v>
      </c>
      <c r="K28" s="30">
        <f t="shared" si="5"/>
        <v>6331.11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-51084</v>
      </c>
      <c r="C31" s="30">
        <f t="shared" si="8"/>
        <v>-57780.8</v>
      </c>
      <c r="D31" s="30">
        <f t="shared" si="8"/>
        <v>-1125386.45</v>
      </c>
      <c r="E31" s="30">
        <f t="shared" si="8"/>
        <v>-33730.4</v>
      </c>
      <c r="F31" s="30">
        <f t="shared" si="8"/>
        <v>-39424</v>
      </c>
      <c r="G31" s="30">
        <f t="shared" si="8"/>
        <v>-24613.6</v>
      </c>
      <c r="H31" s="30">
        <f t="shared" si="8"/>
        <v>-714568.8</v>
      </c>
      <c r="I31" s="30">
        <f t="shared" si="8"/>
        <v>-52716.4</v>
      </c>
      <c r="J31" s="30">
        <f t="shared" si="8"/>
        <v>-13502</v>
      </c>
      <c r="K31" s="30">
        <f aca="true" t="shared" si="9" ref="K31:K39">SUM(B31:J31)</f>
        <v>-2112806.45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-51084</v>
      </c>
      <c r="C32" s="30">
        <f t="shared" si="10"/>
        <v>-57780.8</v>
      </c>
      <c r="D32" s="30">
        <f t="shared" si="10"/>
        <v>-59004</v>
      </c>
      <c r="E32" s="30">
        <f t="shared" si="10"/>
        <v>-33730.4</v>
      </c>
      <c r="F32" s="30">
        <f t="shared" si="10"/>
        <v>-39424</v>
      </c>
      <c r="G32" s="30">
        <f t="shared" si="10"/>
        <v>-24613.6</v>
      </c>
      <c r="H32" s="30">
        <f t="shared" si="10"/>
        <v>-21568.8</v>
      </c>
      <c r="I32" s="30">
        <f t="shared" si="10"/>
        <v>-52716.4</v>
      </c>
      <c r="J32" s="30">
        <f t="shared" si="10"/>
        <v>-7022.4</v>
      </c>
      <c r="K32" s="30">
        <f t="shared" si="9"/>
        <v>-346944.4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-51084</v>
      </c>
      <c r="C33" s="30">
        <f t="shared" si="11"/>
        <v>-57780.8</v>
      </c>
      <c r="D33" s="30">
        <f t="shared" si="11"/>
        <v>-59004</v>
      </c>
      <c r="E33" s="30">
        <f t="shared" si="11"/>
        <v>-33730.4</v>
      </c>
      <c r="F33" s="30">
        <f t="shared" si="11"/>
        <v>-39424</v>
      </c>
      <c r="G33" s="30">
        <f t="shared" si="11"/>
        <v>-24613.6</v>
      </c>
      <c r="H33" s="30">
        <f t="shared" si="11"/>
        <v>-21568.8</v>
      </c>
      <c r="I33" s="30">
        <f t="shared" si="11"/>
        <v>-52716.4</v>
      </c>
      <c r="J33" s="30">
        <f t="shared" si="11"/>
        <v>-7022.4</v>
      </c>
      <c r="K33" s="30">
        <f t="shared" si="9"/>
        <v>-346944.4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-1066382.45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-693000</v>
      </c>
      <c r="I37" s="27">
        <f t="shared" si="12"/>
        <v>0</v>
      </c>
      <c r="J37" s="27">
        <f t="shared" si="12"/>
        <v>-6479.6</v>
      </c>
      <c r="K37" s="30">
        <f t="shared" si="9"/>
        <v>-1765862.05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-1044000</v>
      </c>
      <c r="E46" s="17">
        <v>0</v>
      </c>
      <c r="F46" s="17">
        <v>0</v>
      </c>
      <c r="G46" s="17">
        <v>0</v>
      </c>
      <c r="H46" s="17">
        <v>-693000</v>
      </c>
      <c r="I46" s="17">
        <v>0</v>
      </c>
      <c r="J46" s="17">
        <v>0</v>
      </c>
      <c r="K46" s="30">
        <f t="shared" si="13"/>
        <v>-1737000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856550.62</v>
      </c>
      <c r="C54" s="27">
        <f t="shared" si="15"/>
        <v>867504.6499999999</v>
      </c>
      <c r="D54" s="27">
        <f t="shared" si="15"/>
        <v>102860.34000000008</v>
      </c>
      <c r="E54" s="27">
        <f t="shared" si="15"/>
        <v>627334.02</v>
      </c>
      <c r="F54" s="27">
        <f t="shared" si="15"/>
        <v>693720.3200000001</v>
      </c>
      <c r="G54" s="27">
        <f t="shared" si="15"/>
        <v>880918.6699999999</v>
      </c>
      <c r="H54" s="27">
        <f t="shared" si="15"/>
        <v>115038.28000000003</v>
      </c>
      <c r="I54" s="27">
        <f t="shared" si="15"/>
        <v>953251.46</v>
      </c>
      <c r="J54" s="27">
        <f t="shared" si="15"/>
        <v>236930.62000000002</v>
      </c>
      <c r="K54" s="20">
        <f>SUM(B54:J54)</f>
        <v>5334108.98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856550.62</v>
      </c>
      <c r="C60" s="10">
        <f t="shared" si="17"/>
        <v>867504.6471874359</v>
      </c>
      <c r="D60" s="10">
        <f t="shared" si="17"/>
        <v>102860.34023468406</v>
      </c>
      <c r="E60" s="10">
        <f t="shared" si="17"/>
        <v>627334.014812791</v>
      </c>
      <c r="F60" s="10">
        <f t="shared" si="17"/>
        <v>693720.329267471</v>
      </c>
      <c r="G60" s="10">
        <f t="shared" si="17"/>
        <v>880918.652081485</v>
      </c>
      <c r="H60" s="10">
        <f t="shared" si="17"/>
        <v>115038.27395303594</v>
      </c>
      <c r="I60" s="10">
        <f>SUM(I61:I73)</f>
        <v>953251.4600000001</v>
      </c>
      <c r="J60" s="10">
        <f t="shared" si="17"/>
        <v>236930.61676655532</v>
      </c>
      <c r="K60" s="5">
        <f>SUM(K61:K73)</f>
        <v>5334108.954303457</v>
      </c>
      <c r="L60" s="9"/>
    </row>
    <row r="61" spans="1:12" ht="16.5" customHeight="1">
      <c r="A61" s="7" t="s">
        <v>56</v>
      </c>
      <c r="B61" s="8">
        <v>748625.24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748625.24</v>
      </c>
      <c r="L61"/>
    </row>
    <row r="62" spans="1:12" ht="16.5" customHeight="1">
      <c r="A62" s="7" t="s">
        <v>57</v>
      </c>
      <c r="B62" s="8">
        <v>107925.38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107925.38</v>
      </c>
      <c r="L62"/>
    </row>
    <row r="63" spans="1:12" ht="16.5" customHeight="1">
      <c r="A63" s="7" t="s">
        <v>4</v>
      </c>
      <c r="B63" s="6">
        <v>0</v>
      </c>
      <c r="C63" s="8">
        <v>867504.6471874359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867504.6471874359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102860.34023468406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102860.34023468406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627334.014812791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627334.014812791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693720.329267471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693720.329267471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880918.652081485</v>
      </c>
      <c r="H67" s="6">
        <v>0</v>
      </c>
      <c r="I67" s="6">
        <v>0</v>
      </c>
      <c r="J67" s="6">
        <v>0</v>
      </c>
      <c r="K67" s="5">
        <f t="shared" si="18"/>
        <v>880918.652081485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115038.27395303594</v>
      </c>
      <c r="I68" s="6">
        <v>0</v>
      </c>
      <c r="J68" s="6">
        <v>0</v>
      </c>
      <c r="K68" s="5">
        <f t="shared" si="18"/>
        <v>115038.27395303594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362521.53</v>
      </c>
      <c r="J70" s="6">
        <v>0</v>
      </c>
      <c r="K70" s="5">
        <f t="shared" si="18"/>
        <v>362521.53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590729.93</v>
      </c>
      <c r="J71" s="6">
        <v>0</v>
      </c>
      <c r="K71" s="5">
        <f t="shared" si="18"/>
        <v>590729.93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236930.61676655532</v>
      </c>
      <c r="K72" s="5">
        <f t="shared" si="18"/>
        <v>236930.61676655532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2023-06-01T18:11:53Z</dcterms:modified>
  <cp:category/>
  <cp:version/>
  <cp:contentType/>
  <cp:contentStatus/>
</cp:coreProperties>
</file>