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<sst xmlns="http://schemas.openxmlformats.org/spreadsheetml/2006/main" count="82" uniqueCount="81">
  <si>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</si>
  <si>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</si>
  <si>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</si>
  <si>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</si>
  <si>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</si>
  <si>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</si>
  <si>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</si>
  <si>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</si>
  <si>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</si>
  <si>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</si>
  <si>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</si>
  <si>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</si>
  <si>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</si>
  <si>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</si>
  <si>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</si>
  <si>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</si>
  <si>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</si>
  <si>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</si>
  <si>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</si>
  <si>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</si>
  <si>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</si>
  <si>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</si>
  <si>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</si>
  <si>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</si>
  <si>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</si>
  <si>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</si>
  <si>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</si>
  <si>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</si>
  <si>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</si>
  <si>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</si>
  <si>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</si>
  <si>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</si>
  <si>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</si>
  <si>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</si>
  <si>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</si>
  <si>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</si>
  <si>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</si>
  <si>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</si>
  <si>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</si>
  <si>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</si>
  <si>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</si>
  <si>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</si>
  <si>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</si>
  <si>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</si>
  <si>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</si>
  <si>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</si>
  <si>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</si>
  <si>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</si>
  <si>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</si>
  <si>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</si>
  <si>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</si>
  <si>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</si>
  <si>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</si>
  <si>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</si>
  <si>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</si>
  <si>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</si>
  <si>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</si>
  <si>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</si>
  <si>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</si>
  <si>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</si>
  <si>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</si>
  <si>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</si>
  <si>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</si>
  <si>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</si>
  <si>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</si>
  <si>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</si>
  <si>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</si>
  <si>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</si>
  <si>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</si>
  <si>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</si>
  <si>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</si>
  <si>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</si>
  <si>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</si>
  <si>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</si>
  <si>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</si>
  <si>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</si>
  <si>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</si>
  <si>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</si>
  <si>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</si>
  <si>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</si>
  <si>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09/05/23 - VENCIMENTO 16/05/23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</si>
</sst>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351580</v>
      </c>
      <c r="C7" s="46">
        <f aca="true" t="shared" si="0" ref="C7:J7">+C8+C11</f>
        <v>287155</v>
      </c>
      <c r="D7" s="46">
        <f t="shared" si="0"/>
        <v>345540</v>
      </c>
      <c r="E7" s="46">
        <f t="shared" si="0"/>
        <v>190694</v>
      </c>
      <c r="F7" s="46">
        <f t="shared" si="0"/>
        <v>241445</v>
      </c>
      <c r="G7" s="46">
        <f t="shared" si="0"/>
        <v>235594</v>
      </c>
      <c r="H7" s="46">
        <f t="shared" si="0"/>
        <v>269507</v>
      </c>
      <c r="I7" s="46">
        <f t="shared" si="0"/>
        <v>387384</v>
      </c>
      <c r="J7" s="46">
        <f t="shared" si="0"/>
        <v>126246</v>
      </c>
      <c r="K7" s="38">
        <f aca="true" t="shared" si="1" ref="K7:K13">SUM(B7:J7)</f>
        <v>2435145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17520</v>
      </c>
      <c r="C8" s="44">
        <f t="shared" si="2"/>
        <v>17354</v>
      </c>
      <c r="D8" s="44">
        <f t="shared" si="2"/>
        <v>16171</v>
      </c>
      <c r="E8" s="44">
        <f t="shared" si="2"/>
        <v>11437</v>
      </c>
      <c r="F8" s="44">
        <f t="shared" si="2"/>
        <v>12168</v>
      </c>
      <c r="G8" s="44">
        <f t="shared" si="2"/>
        <v>6375</v>
      </c>
      <c r="H8" s="44">
        <f t="shared" si="2"/>
        <v>5760</v>
      </c>
      <c r="I8" s="44">
        <f t="shared" si="2"/>
        <v>17660</v>
      </c>
      <c r="J8" s="44">
        <f t="shared" si="2"/>
        <v>3947</v>
      </c>
      <c r="K8" s="38">
        <f t="shared" si="1"/>
        <v>108392</v>
      </c>
      <c r="L8"/>
      <c r="M8"/>
      <c r="N8"/>
    </row>
    <row r="9" spans="1:14" ht="16.5" customHeight="1">
      <c r="A9" s="22" t="s">
        <v>32</v>
      </c>
      <c r="B9" s="44">
        <v>17468</v>
      </c>
      <c r="C9" s="44">
        <v>17353</v>
      </c>
      <c r="D9" s="44">
        <v>16169</v>
      </c>
      <c r="E9" s="44">
        <v>11263</v>
      </c>
      <c r="F9" s="44">
        <v>12151</v>
      </c>
      <c r="G9" s="44">
        <v>6374</v>
      </c>
      <c r="H9" s="44">
        <v>5760</v>
      </c>
      <c r="I9" s="44">
        <v>17591</v>
      </c>
      <c r="J9" s="44">
        <v>3947</v>
      </c>
      <c r="K9" s="38">
        <f t="shared" si="1"/>
        <v>108076</v>
      </c>
      <c r="L9"/>
      <c r="M9"/>
      <c r="N9"/>
    </row>
    <row r="10" spans="1:14" ht="16.5" customHeight="1">
      <c r="A10" s="22" t="s">
        <v>31</v>
      </c>
      <c r="B10" s="44">
        <v>52</v>
      </c>
      <c r="C10" s="44">
        <v>1</v>
      </c>
      <c r="D10" s="44">
        <v>2</v>
      </c>
      <c r="E10" s="44">
        <v>174</v>
      </c>
      <c r="F10" s="44">
        <v>17</v>
      </c>
      <c r="G10" s="44">
        <v>1</v>
      </c>
      <c r="H10" s="44">
        <v>0</v>
      </c>
      <c r="I10" s="44">
        <v>69</v>
      </c>
      <c r="J10" s="44">
        <v>0</v>
      </c>
      <c r="K10" s="38">
        <f t="shared" si="1"/>
        <v>316</v>
      </c>
      <c r="L10"/>
      <c r="M10"/>
      <c r="N10"/>
    </row>
    <row r="11" spans="1:14" ht="16.5" customHeight="1">
      <c r="A11" s="43" t="s">
        <v>67</v>
      </c>
      <c r="B11" s="42">
        <v>334060</v>
      </c>
      <c r="C11" s="42">
        <v>269801</v>
      </c>
      <c r="D11" s="42">
        <v>329369</v>
      </c>
      <c r="E11" s="42">
        <v>179257</v>
      </c>
      <c r="F11" s="42">
        <v>229277</v>
      </c>
      <c r="G11" s="42">
        <v>229219</v>
      </c>
      <c r="H11" s="42">
        <v>263747</v>
      </c>
      <c r="I11" s="42">
        <v>369724</v>
      </c>
      <c r="J11" s="42">
        <v>122299</v>
      </c>
      <c r="K11" s="38">
        <f t="shared" si="1"/>
        <v>2326753</v>
      </c>
      <c r="L11" s="59"/>
      <c r="M11" s="59"/>
      <c r="N11" s="59"/>
    </row>
    <row r="12" spans="1:14" ht="16.5" customHeight="1">
      <c r="A12" s="22" t="s">
        <v>79</v>
      </c>
      <c r="B12" s="42">
        <v>23418</v>
      </c>
      <c r="C12" s="42">
        <v>20019</v>
      </c>
      <c r="D12" s="42">
        <v>25108</v>
      </c>
      <c r="E12" s="42">
        <v>17029</v>
      </c>
      <c r="F12" s="42">
        <v>13660</v>
      </c>
      <c r="G12" s="42">
        <v>13123</v>
      </c>
      <c r="H12" s="42">
        <v>13051</v>
      </c>
      <c r="I12" s="42">
        <v>19757</v>
      </c>
      <c r="J12" s="42">
        <v>5254</v>
      </c>
      <c r="K12" s="38">
        <f t="shared" si="1"/>
        <v>150419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310642</v>
      </c>
      <c r="C13" s="42">
        <f>+C11-C12</f>
        <v>249782</v>
      </c>
      <c r="D13" s="42">
        <f>+D11-D12</f>
        <v>304261</v>
      </c>
      <c r="E13" s="42">
        <f aca="true" t="shared" si="3" ref="E13:J13">+E11-E12</f>
        <v>162228</v>
      </c>
      <c r="F13" s="42">
        <f t="shared" si="3"/>
        <v>215617</v>
      </c>
      <c r="G13" s="42">
        <f t="shared" si="3"/>
        <v>216096</v>
      </c>
      <c r="H13" s="42">
        <f t="shared" si="3"/>
        <v>250696</v>
      </c>
      <c r="I13" s="42">
        <f t="shared" si="3"/>
        <v>349967</v>
      </c>
      <c r="J13" s="42">
        <f t="shared" si="3"/>
        <v>117045</v>
      </c>
      <c r="K13" s="38">
        <f t="shared" si="1"/>
        <v>2176334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-0.0602</v>
      </c>
      <c r="C16" s="41">
        <v>-0.0662</v>
      </c>
      <c r="D16" s="41">
        <v>-0.0733</v>
      </c>
      <c r="E16" s="41">
        <v>-0.0638</v>
      </c>
      <c r="F16" s="41">
        <v>-0.0675</v>
      </c>
      <c r="G16" s="41">
        <v>-0.0682</v>
      </c>
      <c r="H16" s="41">
        <v>-0.0543</v>
      </c>
      <c r="I16" s="41">
        <v>-0.0548</v>
      </c>
      <c r="J16" s="41">
        <v>-0.062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1.085590998739558</v>
      </c>
      <c r="C18" s="39">
        <v>1.141242574805449</v>
      </c>
      <c r="D18" s="39">
        <v>1.067334106180795</v>
      </c>
      <c r="E18" s="39">
        <v>1.368126083820221</v>
      </c>
      <c r="F18" s="39">
        <v>1.016348797611524</v>
      </c>
      <c r="G18" s="39">
        <v>1.115458999923222</v>
      </c>
      <c r="H18" s="39">
        <v>1.116779999909037</v>
      </c>
      <c r="I18" s="39">
        <v>1.077961901948372</v>
      </c>
      <c r="J18" s="39">
        <v>1.028176824500045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1753058.7</v>
      </c>
      <c r="C20" s="36">
        <f aca="true" t="shared" si="4" ref="C20:J20">SUM(C21:C28)</f>
        <v>1653043.1599999997</v>
      </c>
      <c r="D20" s="36">
        <f t="shared" si="4"/>
        <v>2061422.0999999999</v>
      </c>
      <c r="E20" s="36">
        <f t="shared" si="4"/>
        <v>1274467.9500000002</v>
      </c>
      <c r="F20" s="36">
        <f t="shared" si="4"/>
        <v>1262300.4499999997</v>
      </c>
      <c r="G20" s="36">
        <f t="shared" si="4"/>
        <v>1365269.4200000002</v>
      </c>
      <c r="H20" s="36">
        <f t="shared" si="4"/>
        <v>1248937.9800000002</v>
      </c>
      <c r="I20" s="36">
        <f t="shared" si="4"/>
        <v>1763164.6200000003</v>
      </c>
      <c r="J20" s="36">
        <f t="shared" si="4"/>
        <v>615541.8899999999</v>
      </c>
      <c r="K20" s="36">
        <f aca="true" t="shared" si="5" ref="K20:K28">SUM(B20:J20)</f>
        <v>12997206.270000001</v>
      </c>
      <c r="L20"/>
      <c r="M20"/>
      <c r="N20"/>
    </row>
    <row r="21" spans="1:14" ht="16.5" customHeight="1">
      <c r="A21" s="35" t="s">
        <v>28</v>
      </c>
      <c r="B21" s="58">
        <f>ROUND((B15+B16)*B7,2)</f>
        <v>1557815.82</v>
      </c>
      <c r="C21" s="58">
        <f>ROUND((C15+C16)*C7,2)</f>
        <v>1397784.39</v>
      </c>
      <c r="D21" s="58">
        <f aca="true" t="shared" si="6" ref="D21:J21">ROUND((D15+D16)*D7,2)</f>
        <v>1864602.95</v>
      </c>
      <c r="E21" s="58">
        <f t="shared" si="6"/>
        <v>894659.97</v>
      </c>
      <c r="F21" s="58">
        <f t="shared" si="6"/>
        <v>1198750.28</v>
      </c>
      <c r="G21" s="58">
        <f t="shared" si="6"/>
        <v>1181551.03</v>
      </c>
      <c r="H21" s="58">
        <f t="shared" si="6"/>
        <v>1076195.35</v>
      </c>
      <c r="I21" s="58">
        <f t="shared" si="6"/>
        <v>1562590.84</v>
      </c>
      <c r="J21" s="58">
        <f t="shared" si="6"/>
        <v>576211.99</v>
      </c>
      <c r="K21" s="30">
        <f t="shared" si="5"/>
        <v>11310162.620000001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133335.01</v>
      </c>
      <c r="C22" s="30">
        <f t="shared" si="7"/>
        <v>197426.67</v>
      </c>
      <c r="D22" s="30">
        <f t="shared" si="7"/>
        <v>125551.37</v>
      </c>
      <c r="E22" s="30">
        <f t="shared" si="7"/>
        <v>329347.67</v>
      </c>
      <c r="F22" s="30">
        <f t="shared" si="7"/>
        <v>19598.13</v>
      </c>
      <c r="G22" s="30">
        <f t="shared" si="7"/>
        <v>136420.7</v>
      </c>
      <c r="H22" s="30">
        <f t="shared" si="7"/>
        <v>125678.09</v>
      </c>
      <c r="I22" s="30">
        <f t="shared" si="7"/>
        <v>121822.55</v>
      </c>
      <c r="J22" s="30">
        <f t="shared" si="7"/>
        <v>16235.82</v>
      </c>
      <c r="K22" s="30">
        <f t="shared" si="5"/>
        <v>1205416.0100000002</v>
      </c>
      <c r="L22"/>
      <c r="M22"/>
      <c r="N22"/>
    </row>
    <row r="23" spans="1:14" ht="16.5" customHeight="1">
      <c r="A23" s="18" t="s">
        <v>26</v>
      </c>
      <c r="B23" s="30">
        <v>57648.15</v>
      </c>
      <c r="C23" s="30">
        <v>52036.65</v>
      </c>
      <c r="D23" s="30">
        <v>63209.03</v>
      </c>
      <c r="E23" s="30">
        <v>45283.59</v>
      </c>
      <c r="F23" s="30">
        <v>40461.39</v>
      </c>
      <c r="G23" s="30">
        <v>43645.7</v>
      </c>
      <c r="H23" s="30">
        <v>41767.47</v>
      </c>
      <c r="I23" s="30">
        <v>72707.22</v>
      </c>
      <c r="J23" s="30">
        <v>20471.44</v>
      </c>
      <c r="K23" s="30">
        <f t="shared" si="5"/>
        <v>437230.63999999996</v>
      </c>
      <c r="L23"/>
      <c r="M23"/>
      <c r="N23"/>
    </row>
    <row r="24" spans="1:14" ht="16.5" customHeight="1">
      <c r="A24" s="18" t="s">
        <v>25</v>
      </c>
      <c r="B24" s="30">
        <v>1729.43</v>
      </c>
      <c r="C24" s="34">
        <v>3458.86</v>
      </c>
      <c r="D24" s="34">
        <v>5188.29</v>
      </c>
      <c r="E24" s="30">
        <v>3458.86</v>
      </c>
      <c r="F24" s="30">
        <v>1729.43</v>
      </c>
      <c r="G24" s="34">
        <v>1729.43</v>
      </c>
      <c r="H24" s="34">
        <v>3458.86</v>
      </c>
      <c r="I24" s="34">
        <v>3458.86</v>
      </c>
      <c r="J24" s="34">
        <v>1729.43</v>
      </c>
      <c r="K24" s="30">
        <f t="shared" si="5"/>
        <v>25941.45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1331.26</v>
      </c>
      <c r="C26" s="30">
        <v>1255.71</v>
      </c>
      <c r="D26" s="30">
        <v>1565.73</v>
      </c>
      <c r="E26" s="30">
        <v>966.53</v>
      </c>
      <c r="F26" s="30">
        <v>958.72</v>
      </c>
      <c r="G26" s="30">
        <v>1036.87</v>
      </c>
      <c r="H26" s="30">
        <v>948.3</v>
      </c>
      <c r="I26" s="30">
        <v>1339.08</v>
      </c>
      <c r="J26" s="30">
        <v>466.33</v>
      </c>
      <c r="K26" s="30">
        <f t="shared" si="5"/>
        <v>9868.53</v>
      </c>
      <c r="L26" s="59"/>
      <c r="M26" s="59"/>
      <c r="N26" s="59"/>
    </row>
    <row r="27" spans="1:14" ht="16.5" customHeight="1">
      <c r="A27" s="18" t="s">
        <v>77</v>
      </c>
      <c r="B27" s="30">
        <v>340.09</v>
      </c>
      <c r="C27" s="30">
        <v>290.2</v>
      </c>
      <c r="D27" s="30">
        <v>343.13</v>
      </c>
      <c r="E27" s="30">
        <v>199.55</v>
      </c>
      <c r="F27" s="30">
        <v>226.32</v>
      </c>
      <c r="G27" s="30">
        <v>230.58</v>
      </c>
      <c r="H27" s="30">
        <v>228.15</v>
      </c>
      <c r="I27" s="30">
        <v>294.46</v>
      </c>
      <c r="J27" s="30">
        <v>113.16</v>
      </c>
      <c r="K27" s="30">
        <f t="shared" si="5"/>
        <v>2265.64</v>
      </c>
      <c r="L27" s="59"/>
      <c r="M27" s="59"/>
      <c r="N27" s="59"/>
    </row>
    <row r="28" spans="1:14" ht="16.5" customHeight="1">
      <c r="A28" s="18" t="s">
        <v>78</v>
      </c>
      <c r="B28" s="30">
        <v>858.94</v>
      </c>
      <c r="C28" s="30">
        <v>790.68</v>
      </c>
      <c r="D28" s="30">
        <v>961.6</v>
      </c>
      <c r="E28" s="30">
        <v>551.78</v>
      </c>
      <c r="F28" s="30">
        <v>576.18</v>
      </c>
      <c r="G28" s="30">
        <v>655.11</v>
      </c>
      <c r="H28" s="30">
        <v>661.76</v>
      </c>
      <c r="I28" s="30">
        <v>951.61</v>
      </c>
      <c r="J28" s="30">
        <v>313.72</v>
      </c>
      <c r="K28" s="30">
        <f t="shared" si="5"/>
        <v>6321.38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-178019.16</v>
      </c>
      <c r="C31" s="30">
        <f t="shared" si="8"/>
        <v>-81253.5</v>
      </c>
      <c r="D31" s="30">
        <f t="shared" si="8"/>
        <v>1406400.9499999997</v>
      </c>
      <c r="E31" s="30">
        <f t="shared" si="8"/>
        <v>-149492.95</v>
      </c>
      <c r="F31" s="30">
        <f t="shared" si="8"/>
        <v>-53464.4</v>
      </c>
      <c r="G31" s="30">
        <f t="shared" si="8"/>
        <v>-167986.62</v>
      </c>
      <c r="H31" s="30">
        <f t="shared" si="8"/>
        <v>1020628.19</v>
      </c>
      <c r="I31" s="30">
        <f t="shared" si="8"/>
        <v>-116457.82999999999</v>
      </c>
      <c r="J31" s="30">
        <f t="shared" si="8"/>
        <v>-35895.75</v>
      </c>
      <c r="K31" s="30">
        <f aca="true" t="shared" si="9" ref="K31:K39">SUM(B31:J31)</f>
        <v>1644458.9299999997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-178019.16</v>
      </c>
      <c r="C32" s="30">
        <f t="shared" si="10"/>
        <v>-81253.5</v>
      </c>
      <c r="D32" s="30">
        <f t="shared" si="10"/>
        <v>-101216.6</v>
      </c>
      <c r="E32" s="30">
        <f t="shared" si="10"/>
        <v>-149492.95</v>
      </c>
      <c r="F32" s="30">
        <f t="shared" si="10"/>
        <v>-53464.4</v>
      </c>
      <c r="G32" s="30">
        <f t="shared" si="10"/>
        <v>-167986.62</v>
      </c>
      <c r="H32" s="30">
        <f t="shared" si="10"/>
        <v>-50371.81</v>
      </c>
      <c r="I32" s="30">
        <f t="shared" si="10"/>
        <v>-116457.82999999999</v>
      </c>
      <c r="J32" s="30">
        <f t="shared" si="10"/>
        <v>-29416.15</v>
      </c>
      <c r="K32" s="30">
        <f t="shared" si="9"/>
        <v>-927679.02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-76859.2</v>
      </c>
      <c r="C33" s="30">
        <f t="shared" si="11"/>
        <v>-76353.2</v>
      </c>
      <c r="D33" s="30">
        <f t="shared" si="11"/>
        <v>-71143.6</v>
      </c>
      <c r="E33" s="30">
        <f t="shared" si="11"/>
        <v>-49557.2</v>
      </c>
      <c r="F33" s="30">
        <f t="shared" si="11"/>
        <v>-53464.4</v>
      </c>
      <c r="G33" s="30">
        <f t="shared" si="11"/>
        <v>-28045.6</v>
      </c>
      <c r="H33" s="30">
        <f t="shared" si="11"/>
        <v>-25344</v>
      </c>
      <c r="I33" s="30">
        <f t="shared" si="11"/>
        <v>-77400.4</v>
      </c>
      <c r="J33" s="30">
        <f t="shared" si="11"/>
        <v>-17366.8</v>
      </c>
      <c r="K33" s="30">
        <f t="shared" si="9"/>
        <v>-475534.39999999997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-101159.96</v>
      </c>
      <c r="C36" s="30">
        <v>-4900.3</v>
      </c>
      <c r="D36" s="30">
        <v>-30073</v>
      </c>
      <c r="E36" s="30">
        <v>-99935.75</v>
      </c>
      <c r="F36" s="26">
        <v>0</v>
      </c>
      <c r="G36" s="30">
        <v>-139941.02</v>
      </c>
      <c r="H36" s="30">
        <v>-25027.81</v>
      </c>
      <c r="I36" s="30">
        <v>-39057.43</v>
      </c>
      <c r="J36" s="30">
        <v>-12049.35</v>
      </c>
      <c r="K36" s="30">
        <f t="shared" si="9"/>
        <v>-452144.62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0</v>
      </c>
      <c r="C37" s="27">
        <f t="shared" si="12"/>
        <v>0</v>
      </c>
      <c r="D37" s="27">
        <f t="shared" si="12"/>
        <v>1507617.5499999998</v>
      </c>
      <c r="E37" s="27">
        <f t="shared" si="12"/>
        <v>0</v>
      </c>
      <c r="F37" s="27">
        <f t="shared" si="12"/>
        <v>0</v>
      </c>
      <c r="G37" s="27">
        <f t="shared" si="12"/>
        <v>0</v>
      </c>
      <c r="H37" s="27">
        <f t="shared" si="12"/>
        <v>1071000</v>
      </c>
      <c r="I37" s="27">
        <f t="shared" si="12"/>
        <v>0</v>
      </c>
      <c r="J37" s="27">
        <f t="shared" si="12"/>
        <v>-6479.6</v>
      </c>
      <c r="K37" s="30">
        <f t="shared" si="9"/>
        <v>2572137.9499999997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-22382.45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-6479.6</v>
      </c>
      <c r="K38" s="30">
        <f t="shared" si="9"/>
        <v>-28862.050000000003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3231000</v>
      </c>
      <c r="E45" s="17">
        <v>0</v>
      </c>
      <c r="F45" s="17">
        <v>0</v>
      </c>
      <c r="G45" s="17">
        <v>0</v>
      </c>
      <c r="H45" s="17">
        <v>2169000</v>
      </c>
      <c r="I45" s="17">
        <v>0</v>
      </c>
      <c r="J45" s="17">
        <v>0</v>
      </c>
      <c r="K45" s="30">
        <f aca="true" t="shared" si="13" ref="K45:K52">SUM(B45:J45)</f>
        <v>5400000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-1701000</v>
      </c>
      <c r="E46" s="17">
        <v>0</v>
      </c>
      <c r="F46" s="17">
        <v>0</v>
      </c>
      <c r="G46" s="17">
        <v>0</v>
      </c>
      <c r="H46" s="17">
        <v>-1098000</v>
      </c>
      <c r="I46" s="17">
        <v>0</v>
      </c>
      <c r="J46" s="17">
        <v>0</v>
      </c>
      <c r="K46" s="30">
        <f t="shared" si="13"/>
        <v>-2799000</v>
      </c>
      <c r="L46" s="24"/>
      <c r="M46"/>
      <c r="N46"/>
    </row>
    <row r="47" spans="1:14" s="23" customFormat="1" ht="16.5" customHeight="1">
      <c r="A47" s="25" t="s">
        <v>10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30">
        <f t="shared" si="13"/>
        <v>0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1575039.54</v>
      </c>
      <c r="C54" s="27">
        <f t="shared" si="15"/>
        <v>1571789.6599999997</v>
      </c>
      <c r="D54" s="27">
        <f t="shared" si="15"/>
        <v>3467823.05</v>
      </c>
      <c r="E54" s="27">
        <f t="shared" si="15"/>
        <v>1124975.0000000002</v>
      </c>
      <c r="F54" s="27">
        <f t="shared" si="15"/>
        <v>1208836.0499999998</v>
      </c>
      <c r="G54" s="27">
        <f t="shared" si="15"/>
        <v>1197282.8000000003</v>
      </c>
      <c r="H54" s="27">
        <f t="shared" si="15"/>
        <v>2269566.17</v>
      </c>
      <c r="I54" s="27">
        <f t="shared" si="15"/>
        <v>1646706.7900000003</v>
      </c>
      <c r="J54" s="27">
        <f t="shared" si="15"/>
        <v>579646.1399999999</v>
      </c>
      <c r="K54" s="20">
        <f>SUM(B54:J54)</f>
        <v>14641665.200000003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1575039.55</v>
      </c>
      <c r="C60" s="10">
        <f t="shared" si="17"/>
        <v>1571789.6595833201</v>
      </c>
      <c r="D60" s="10">
        <f t="shared" si="17"/>
        <v>3467823.056495702</v>
      </c>
      <c r="E60" s="10">
        <f t="shared" si="17"/>
        <v>1124974.9960995403</v>
      </c>
      <c r="F60" s="10">
        <f t="shared" si="17"/>
        <v>1208836.0408835013</v>
      </c>
      <c r="G60" s="10">
        <f t="shared" si="17"/>
        <v>1197282.7988900982</v>
      </c>
      <c r="H60" s="10">
        <f t="shared" si="17"/>
        <v>2269566.168243317</v>
      </c>
      <c r="I60" s="10">
        <f>SUM(I61:I73)</f>
        <v>1646706.79</v>
      </c>
      <c r="J60" s="10">
        <f t="shared" si="17"/>
        <v>579646.1514483615</v>
      </c>
      <c r="K60" s="5">
        <f>SUM(K61:K73)</f>
        <v>14641665.21164384</v>
      </c>
      <c r="L60" s="9"/>
    </row>
    <row r="61" spans="1:12" ht="16.5" customHeight="1">
      <c r="A61" s="7" t="s">
        <v>56</v>
      </c>
      <c r="B61" s="8">
        <v>1377529.59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1377529.59</v>
      </c>
      <c r="L61"/>
    </row>
    <row r="62" spans="1:12" ht="16.5" customHeight="1">
      <c r="A62" s="7" t="s">
        <v>57</v>
      </c>
      <c r="B62" s="8">
        <v>197509.96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197509.96</v>
      </c>
      <c r="L62"/>
    </row>
    <row r="63" spans="1:12" ht="16.5" customHeight="1">
      <c r="A63" s="7" t="s">
        <v>4</v>
      </c>
      <c r="B63" s="6">
        <v>0</v>
      </c>
      <c r="C63" s="8">
        <v>1571789.6595833201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1571789.6595833201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3467823.056495702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3467823.056495702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1124974.9960995403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1124974.9960995403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1208836.0408835013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1208836.0408835013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1197282.7988900982</v>
      </c>
      <c r="H67" s="6">
        <v>0</v>
      </c>
      <c r="I67" s="6">
        <v>0</v>
      </c>
      <c r="J67" s="6">
        <v>0</v>
      </c>
      <c r="K67" s="5">
        <f t="shared" si="18"/>
        <v>1197282.7988900982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2269566.168243317</v>
      </c>
      <c r="I68" s="6">
        <v>0</v>
      </c>
      <c r="J68" s="6">
        <v>0</v>
      </c>
      <c r="K68" s="5">
        <f t="shared" si="18"/>
        <v>2269566.168243317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613068.94</v>
      </c>
      <c r="J70" s="6">
        <v>0</v>
      </c>
      <c r="K70" s="5">
        <f t="shared" si="18"/>
        <v>613068.94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1033637.85</v>
      </c>
      <c r="J71" s="6">
        <v>0</v>
      </c>
      <c r="K71" s="5">
        <f t="shared" si="18"/>
        <v>1033637.85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579646.1514483615</v>
      </c>
      <c r="K72" s="5">
        <f t="shared" si="18"/>
        <v>579646.1514483615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2023-05-15T16:51:15Z</dcterms:modified>
  <cp:category/>
  <cp:version/>
  <cp:contentType/>
  <cp:contentStatus/>
</cp:coreProperties>
</file>