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<sst xmlns="http://schemas.openxmlformats.org/spreadsheetml/2006/main" count="86" uniqueCount="85">
  <si>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</si>
  <si>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</si>
  <si>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</si>
  <si>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</si>
  <si>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</si>
  <si>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</si>
  <si>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</si>
  <si>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</si>
  <si>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</si>
  <si>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</si>
  <si>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</si>
  <si>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</si>
  <si>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</si>
  <si>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</si>
  <si>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</si>
  <si>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</si>
  <si>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</si>
  <si>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</si>
  <si>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</si>
  <si>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</si>
  <si>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</si>
  <si>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</si>
  <si>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</si>
  <si>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</si>
  <si>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</si>
  <si>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</si>
  <si>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</si>
  <si>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</si>
  <si>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</si>
  <si>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</si>
  <si>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</si>
  <si>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</si>
  <si>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</si>
  <si>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</si>
  <si>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</si>
  <si>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</si>
  <si>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</si>
  <si>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</si>
  <si>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</si>
  <si>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</si>
  <si>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</si>
  <si>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</si>
  <si>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</si>
  <si>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</si>
  <si>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</si>
  <si>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</si>
  <si>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</si>
  <si>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</si>
  <si>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</si>
  <si>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</si>
  <si>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</si>
  <si>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</si>
  <si>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</si>
  <si>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</si>
  <si>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</si>
  <si>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</si>
  <si>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</si>
  <si>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</si>
  <si>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</si>
  <si>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</si>
  <si>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</si>
  <si>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</si>
  <si>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</si>
  <si>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</si>
  <si>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</si>
  <si>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</si>
  <si>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</si>
  <si>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</si>
  <si>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</si>
  <si>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</si>
  <si>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</si>
  <si>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</si>
  <si>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</si>
  <si>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</si>
  <si>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</si>
  <si>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</si>
  <si>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</si>
  <si>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</si>
  <si>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</si>
  <si>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</si>
  <si>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</si>
  <si>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</si>
  <si>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</si>
  <si>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</si>
  <si>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30/05/23 - VENCIMENTO 06/06/23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</si>
</sst>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89862</v>
      </c>
      <c r="C7" s="10">
        <f aca="true" t="shared" si="0" ref="C7:K7">C8+C11</f>
        <v>110186</v>
      </c>
      <c r="D7" s="10">
        <f t="shared" si="0"/>
        <v>322869</v>
      </c>
      <c r="E7" s="10">
        <f t="shared" si="0"/>
        <v>256407</v>
      </c>
      <c r="F7" s="10">
        <f t="shared" si="0"/>
        <v>267672</v>
      </c>
      <c r="G7" s="10">
        <f t="shared" si="0"/>
        <v>152061</v>
      </c>
      <c r="H7" s="10">
        <f t="shared" si="0"/>
        <v>84509</v>
      </c>
      <c r="I7" s="10">
        <f t="shared" si="0"/>
        <v>118721</v>
      </c>
      <c r="J7" s="10">
        <f t="shared" si="0"/>
        <v>127679</v>
      </c>
      <c r="K7" s="10">
        <f t="shared" si="0"/>
        <v>219461</v>
      </c>
      <c r="L7" s="10">
        <f aca="true" t="shared" si="1" ref="L7:L13">SUM(B7:K7)</f>
        <v>1749427</v>
      </c>
      <c r="M7" s="11"/>
    </row>
    <row r="8" spans="1:13" ht="17.25" customHeight="1">
      <c r="A8" s="12" t="s">
        <v>82</v>
      </c>
      <c r="B8" s="13">
        <f>B9+B10</f>
        <v>4846</v>
      </c>
      <c r="C8" s="13">
        <f aca="true" t="shared" si="2" ref="C8:K8">C9+C10</f>
        <v>5818</v>
      </c>
      <c r="D8" s="13">
        <f t="shared" si="2"/>
        <v>17066</v>
      </c>
      <c r="E8" s="13">
        <f t="shared" si="2"/>
        <v>11528</v>
      </c>
      <c r="F8" s="13">
        <f t="shared" si="2"/>
        <v>10810</v>
      </c>
      <c r="G8" s="13">
        <f t="shared" si="2"/>
        <v>8370</v>
      </c>
      <c r="H8" s="13">
        <f t="shared" si="2"/>
        <v>4232</v>
      </c>
      <c r="I8" s="13">
        <f t="shared" si="2"/>
        <v>4698</v>
      </c>
      <c r="J8" s="13">
        <f t="shared" si="2"/>
        <v>6738</v>
      </c>
      <c r="K8" s="13">
        <f t="shared" si="2"/>
        <v>10511</v>
      </c>
      <c r="L8" s="13">
        <f t="shared" si="1"/>
        <v>84617</v>
      </c>
      <c r="M8"/>
    </row>
    <row r="9" spans="1:13" ht="17.25" customHeight="1">
      <c r="A9" s="14" t="s">
        <v>18</v>
      </c>
      <c r="B9" s="15">
        <v>4843</v>
      </c>
      <c r="C9" s="15">
        <v>5818</v>
      </c>
      <c r="D9" s="15">
        <v>17066</v>
      </c>
      <c r="E9" s="15">
        <v>11528</v>
      </c>
      <c r="F9" s="15">
        <v>10810</v>
      </c>
      <c r="G9" s="15">
        <v>8370</v>
      </c>
      <c r="H9" s="15">
        <v>4196</v>
      </c>
      <c r="I9" s="15">
        <v>4698</v>
      </c>
      <c r="J9" s="15">
        <v>6738</v>
      </c>
      <c r="K9" s="15">
        <v>10511</v>
      </c>
      <c r="L9" s="13">
        <f t="shared" si="1"/>
        <v>84578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36</v>
      </c>
      <c r="I10" s="15">
        <v>0</v>
      </c>
      <c r="J10" s="15">
        <v>0</v>
      </c>
      <c r="K10" s="15">
        <v>0</v>
      </c>
      <c r="L10" s="13">
        <f t="shared" si="1"/>
        <v>39</v>
      </c>
      <c r="M10"/>
    </row>
    <row r="11" spans="1:13" ht="17.25" customHeight="1">
      <c r="A11" s="12" t="s">
        <v>71</v>
      </c>
      <c r="B11" s="15">
        <v>85016</v>
      </c>
      <c r="C11" s="15">
        <v>104368</v>
      </c>
      <c r="D11" s="15">
        <v>305803</v>
      </c>
      <c r="E11" s="15">
        <v>244879</v>
      </c>
      <c r="F11" s="15">
        <v>256862</v>
      </c>
      <c r="G11" s="15">
        <v>143691</v>
      </c>
      <c r="H11" s="15">
        <v>80277</v>
      </c>
      <c r="I11" s="15">
        <v>114023</v>
      </c>
      <c r="J11" s="15">
        <v>120941</v>
      </c>
      <c r="K11" s="15">
        <v>208950</v>
      </c>
      <c r="L11" s="13">
        <f t="shared" si="1"/>
        <v>1664810</v>
      </c>
      <c r="M11" s="60"/>
    </row>
    <row r="12" spans="1:13" ht="17.25" customHeight="1">
      <c r="A12" s="14" t="s">
        <v>83</v>
      </c>
      <c r="B12" s="15">
        <v>8843</v>
      </c>
      <c r="C12" s="15">
        <v>7019</v>
      </c>
      <c r="D12" s="15">
        <v>25129</v>
      </c>
      <c r="E12" s="15">
        <v>22170</v>
      </c>
      <c r="F12" s="15">
        <v>19680</v>
      </c>
      <c r="G12" s="15">
        <v>12219</v>
      </c>
      <c r="H12" s="15">
        <v>6687</v>
      </c>
      <c r="I12" s="15">
        <v>6335</v>
      </c>
      <c r="J12" s="15">
        <v>8045</v>
      </c>
      <c r="K12" s="15">
        <v>12702</v>
      </c>
      <c r="L12" s="13">
        <f t="shared" si="1"/>
        <v>128829</v>
      </c>
      <c r="M12" s="60"/>
    </row>
    <row r="13" spans="1:13" ht="17.25" customHeight="1">
      <c r="A13" s="14" t="s">
        <v>72</v>
      </c>
      <c r="B13" s="15">
        <f>+B11-B12</f>
        <v>76173</v>
      </c>
      <c r="C13" s="15">
        <f aca="true" t="shared" si="3" ref="C13:K13">+C11-C12</f>
        <v>97349</v>
      </c>
      <c r="D13" s="15">
        <f t="shared" si="3"/>
        <v>280674</v>
      </c>
      <c r="E13" s="15">
        <f t="shared" si="3"/>
        <v>222709</v>
      </c>
      <c r="F13" s="15">
        <f t="shared" si="3"/>
        <v>237182</v>
      </c>
      <c r="G13" s="15">
        <f t="shared" si="3"/>
        <v>131472</v>
      </c>
      <c r="H13" s="15">
        <f t="shared" si="3"/>
        <v>73590</v>
      </c>
      <c r="I13" s="15">
        <f t="shared" si="3"/>
        <v>107688</v>
      </c>
      <c r="J13" s="15">
        <f t="shared" si="3"/>
        <v>112896</v>
      </c>
      <c r="K13" s="15">
        <f t="shared" si="3"/>
        <v>196248</v>
      </c>
      <c r="L13" s="13">
        <f t="shared" si="1"/>
        <v>1535981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1.257074662910828</v>
      </c>
      <c r="C18" s="22">
        <v>1.1867475647741</v>
      </c>
      <c r="D18" s="22">
        <v>1.076405673851892</v>
      </c>
      <c r="E18" s="22">
        <v>1.102868314549719</v>
      </c>
      <c r="F18" s="22">
        <v>1.228640470093828</v>
      </c>
      <c r="G18" s="22">
        <v>1.187544758922966</v>
      </c>
      <c r="H18" s="22">
        <v>1.112990437287725</v>
      </c>
      <c r="I18" s="22">
        <v>1.184582457639839</v>
      </c>
      <c r="J18" s="22">
        <v>1.248926293905215</v>
      </c>
      <c r="K18" s="22">
        <v>1.123981869665698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817616.8100000002</v>
      </c>
      <c r="C20" s="25">
        <f aca="true" t="shared" si="4" ref="C20:K20">SUM(C21:C28)</f>
        <v>547353.5</v>
      </c>
      <c r="D20" s="25">
        <f t="shared" si="4"/>
        <v>1741842.1900000002</v>
      </c>
      <c r="E20" s="25">
        <f t="shared" si="4"/>
        <v>1422353.8800000004</v>
      </c>
      <c r="F20" s="25">
        <f t="shared" si="4"/>
        <v>1481296.2999999998</v>
      </c>
      <c r="G20" s="25">
        <f t="shared" si="4"/>
        <v>891807.3</v>
      </c>
      <c r="H20" s="25">
        <f t="shared" si="4"/>
        <v>514182.36</v>
      </c>
      <c r="I20" s="25">
        <f t="shared" si="4"/>
        <v>626868.1900000002</v>
      </c>
      <c r="J20" s="25">
        <f t="shared" si="4"/>
        <v>770085.28</v>
      </c>
      <c r="K20" s="25">
        <f t="shared" si="4"/>
        <v>972500.5099999999</v>
      </c>
      <c r="L20" s="25">
        <f>SUM(B20:K20)</f>
        <v>9785906.32</v>
      </c>
      <c r="M20"/>
    </row>
    <row r="21" spans="1:13" ht="17.25" customHeight="1">
      <c r="A21" s="26" t="s">
        <v>22</v>
      </c>
      <c r="B21" s="56">
        <f>ROUND((B15+B16)*B7,2)</f>
        <v>645685.43</v>
      </c>
      <c r="C21" s="56">
        <f aca="true" t="shared" si="5" ref="C21:K21">ROUND((C15+C16)*C7,2)</f>
        <v>446099.04</v>
      </c>
      <c r="D21" s="56">
        <f t="shared" si="5"/>
        <v>1555744.28</v>
      </c>
      <c r="E21" s="56">
        <f t="shared" si="5"/>
        <v>1251496.93</v>
      </c>
      <c r="F21" s="56">
        <f t="shared" si="5"/>
        <v>1154362.27</v>
      </c>
      <c r="G21" s="56">
        <f t="shared" si="5"/>
        <v>721073.26</v>
      </c>
      <c r="H21" s="56">
        <f t="shared" si="5"/>
        <v>441424.31</v>
      </c>
      <c r="I21" s="56">
        <f t="shared" si="5"/>
        <v>514145.03</v>
      </c>
      <c r="J21" s="56">
        <f t="shared" si="5"/>
        <v>595507.62</v>
      </c>
      <c r="K21" s="56">
        <f t="shared" si="5"/>
        <v>835861.11</v>
      </c>
      <c r="L21" s="33">
        <f aca="true" t="shared" si="6" ref="L21:L28">SUM(B21:K21)</f>
        <v>8161399.279999999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165989.36</v>
      </c>
      <c r="C22" s="33">
        <f t="shared" si="7"/>
        <v>83307.91</v>
      </c>
      <c r="D22" s="33">
        <f t="shared" si="7"/>
        <v>118867.69</v>
      </c>
      <c r="E22" s="33">
        <f t="shared" si="7"/>
        <v>128739.38</v>
      </c>
      <c r="F22" s="33">
        <f t="shared" si="7"/>
        <v>263933.93</v>
      </c>
      <c r="G22" s="33">
        <f t="shared" si="7"/>
        <v>135233.51</v>
      </c>
      <c r="H22" s="33">
        <f t="shared" si="7"/>
        <v>49876.73</v>
      </c>
      <c r="I22" s="33">
        <f t="shared" si="7"/>
        <v>94902.15</v>
      </c>
      <c r="J22" s="33">
        <f t="shared" si="7"/>
        <v>148237.5</v>
      </c>
      <c r="K22" s="33">
        <f t="shared" si="7"/>
        <v>103631.62</v>
      </c>
      <c r="L22" s="33">
        <f t="shared" si="6"/>
        <v>1292719.7800000003</v>
      </c>
      <c r="M22"/>
    </row>
    <row r="23" spans="1:13" ht="17.25" customHeight="1">
      <c r="A23" s="27" t="s">
        <v>24</v>
      </c>
      <c r="B23" s="33">
        <v>3140.47</v>
      </c>
      <c r="C23" s="33">
        <v>15464.44</v>
      </c>
      <c r="D23" s="33">
        <v>61327.96</v>
      </c>
      <c r="E23" s="33">
        <v>36720.87</v>
      </c>
      <c r="F23" s="33">
        <v>59212.55</v>
      </c>
      <c r="G23" s="33">
        <v>34313.24</v>
      </c>
      <c r="H23" s="33">
        <v>20448.15</v>
      </c>
      <c r="I23" s="33">
        <v>15222.24</v>
      </c>
      <c r="J23" s="33">
        <v>21823.88</v>
      </c>
      <c r="K23" s="33">
        <v>28172.83</v>
      </c>
      <c r="L23" s="33">
        <f t="shared" si="6"/>
        <v>295846.62999999995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617.43</v>
      </c>
      <c r="C26" s="33">
        <v>411.62</v>
      </c>
      <c r="D26" s="33">
        <v>1313.03</v>
      </c>
      <c r="E26" s="33">
        <v>1073.35</v>
      </c>
      <c r="F26" s="33">
        <v>1117.64</v>
      </c>
      <c r="G26" s="33">
        <v>672.14</v>
      </c>
      <c r="H26" s="33">
        <v>388.18</v>
      </c>
      <c r="I26" s="33">
        <v>471.54</v>
      </c>
      <c r="J26" s="33">
        <v>580.96</v>
      </c>
      <c r="K26" s="33">
        <v>732.06</v>
      </c>
      <c r="L26" s="33">
        <f t="shared" si="6"/>
        <v>7377.950000000001</v>
      </c>
      <c r="M26" s="60"/>
    </row>
    <row r="27" spans="1:13" ht="17.25" customHeight="1">
      <c r="A27" s="27" t="s">
        <v>75</v>
      </c>
      <c r="B27" s="33">
        <v>314.15</v>
      </c>
      <c r="C27" s="33">
        <v>237.03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</v>
      </c>
      <c r="K27" s="33">
        <v>440.83</v>
      </c>
      <c r="L27" s="33">
        <f t="shared" si="6"/>
        <v>4167.33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-123558.25</v>
      </c>
      <c r="C31" s="33">
        <f t="shared" si="8"/>
        <v>-25599.2</v>
      </c>
      <c r="D31" s="33">
        <f t="shared" si="8"/>
        <v>-75090.4</v>
      </c>
      <c r="E31" s="33">
        <f t="shared" si="8"/>
        <v>1081358.1500000001</v>
      </c>
      <c r="F31" s="33">
        <f t="shared" si="8"/>
        <v>-47564</v>
      </c>
      <c r="G31" s="33">
        <f t="shared" si="8"/>
        <v>-36828</v>
      </c>
      <c r="H31" s="33">
        <f t="shared" si="8"/>
        <v>-24774.33</v>
      </c>
      <c r="I31" s="33">
        <f t="shared" si="8"/>
        <v>442038.71</v>
      </c>
      <c r="J31" s="33">
        <f t="shared" si="8"/>
        <v>-29647.2</v>
      </c>
      <c r="K31" s="33">
        <f t="shared" si="8"/>
        <v>-46248.4</v>
      </c>
      <c r="L31" s="33">
        <f aca="true" t="shared" si="9" ref="L31:L38">SUM(B31:K31)</f>
        <v>1114087.0800000003</v>
      </c>
      <c r="M31"/>
    </row>
    <row r="32" spans="1:13" ht="18.75" customHeight="1">
      <c r="A32" s="27" t="s">
        <v>28</v>
      </c>
      <c r="B32" s="33">
        <f>B33+B34+B35+B36</f>
        <v>-21309.2</v>
      </c>
      <c r="C32" s="33">
        <f aca="true" t="shared" si="10" ref="C32:K32">C33+C34+C35+C36</f>
        <v>-25599.2</v>
      </c>
      <c r="D32" s="33">
        <f t="shared" si="10"/>
        <v>-75090.4</v>
      </c>
      <c r="E32" s="33">
        <f t="shared" si="10"/>
        <v>-50723.2</v>
      </c>
      <c r="F32" s="33">
        <f t="shared" si="10"/>
        <v>-47564</v>
      </c>
      <c r="G32" s="33">
        <f t="shared" si="10"/>
        <v>-36828</v>
      </c>
      <c r="H32" s="33">
        <f t="shared" si="10"/>
        <v>-18462.4</v>
      </c>
      <c r="I32" s="33">
        <f t="shared" si="10"/>
        <v>-43961.29</v>
      </c>
      <c r="J32" s="33">
        <f t="shared" si="10"/>
        <v>-29647.2</v>
      </c>
      <c r="K32" s="33">
        <f t="shared" si="10"/>
        <v>-46248.4</v>
      </c>
      <c r="L32" s="33">
        <f t="shared" si="9"/>
        <v>-395433.29000000004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-21309.2</v>
      </c>
      <c r="C33" s="33">
        <f t="shared" si="11"/>
        <v>-25599.2</v>
      </c>
      <c r="D33" s="33">
        <f t="shared" si="11"/>
        <v>-75090.4</v>
      </c>
      <c r="E33" s="33">
        <f t="shared" si="11"/>
        <v>-50723.2</v>
      </c>
      <c r="F33" s="33">
        <f t="shared" si="11"/>
        <v>-47564</v>
      </c>
      <c r="G33" s="33">
        <f t="shared" si="11"/>
        <v>-36828</v>
      </c>
      <c r="H33" s="33">
        <f t="shared" si="11"/>
        <v>-18462.4</v>
      </c>
      <c r="I33" s="33">
        <f t="shared" si="11"/>
        <v>-20671.2</v>
      </c>
      <c r="J33" s="33">
        <f t="shared" si="11"/>
        <v>-29647.2</v>
      </c>
      <c r="K33" s="33">
        <f t="shared" si="11"/>
        <v>-46248.4</v>
      </c>
      <c r="L33" s="33">
        <f t="shared" si="9"/>
        <v>-372143.20000000007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-23290.09</v>
      </c>
      <c r="J36" s="17">
        <v>0</v>
      </c>
      <c r="K36" s="17">
        <v>0</v>
      </c>
      <c r="L36" s="33">
        <f t="shared" si="9"/>
        <v>-23290.09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1132081.35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1509520.37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694058.5600000002</v>
      </c>
      <c r="C55" s="41">
        <f t="shared" si="16"/>
        <v>521754.3</v>
      </c>
      <c r="D55" s="41">
        <f t="shared" si="16"/>
        <v>1666751.7900000003</v>
      </c>
      <c r="E55" s="41">
        <f t="shared" si="16"/>
        <v>2503712.0300000003</v>
      </c>
      <c r="F55" s="41">
        <f t="shared" si="16"/>
        <v>1433732.2999999998</v>
      </c>
      <c r="G55" s="41">
        <f t="shared" si="16"/>
        <v>854979.3</v>
      </c>
      <c r="H55" s="41">
        <f t="shared" si="16"/>
        <v>489408.02999999997</v>
      </c>
      <c r="I55" s="41">
        <f t="shared" si="16"/>
        <v>1068906.9000000001</v>
      </c>
      <c r="J55" s="41">
        <f t="shared" si="16"/>
        <v>740438.0800000001</v>
      </c>
      <c r="K55" s="41">
        <f t="shared" si="16"/>
        <v>926252.1099999999</v>
      </c>
      <c r="L55" s="42">
        <f t="shared" si="14"/>
        <v>10899993.4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694058.56</v>
      </c>
      <c r="C61" s="41">
        <f aca="true" t="shared" si="18" ref="C61:J61">SUM(C62:C73)</f>
        <v>521754.30000000005</v>
      </c>
      <c r="D61" s="41">
        <f t="shared" si="18"/>
        <v>1666751.7910509643</v>
      </c>
      <c r="E61" s="41">
        <f t="shared" si="18"/>
        <v>2503712.028506495</v>
      </c>
      <c r="F61" s="41">
        <f t="shared" si="18"/>
        <v>1433732.3003464898</v>
      </c>
      <c r="G61" s="41">
        <f t="shared" si="18"/>
        <v>854979.2958827601</v>
      </c>
      <c r="H61" s="41">
        <f t="shared" si="18"/>
        <v>489408.02421946946</v>
      </c>
      <c r="I61" s="41">
        <f>SUM(I62:I78)</f>
        <v>1068906.9074140117</v>
      </c>
      <c r="J61" s="41">
        <f t="shared" si="18"/>
        <v>740438.085845986</v>
      </c>
      <c r="K61" s="41">
        <f>SUM(K62:K75)</f>
        <v>926252.11</v>
      </c>
      <c r="L61" s="46">
        <f>SUM(B61:K61)</f>
        <v>10899993.403266175</v>
      </c>
      <c r="M61" s="40"/>
    </row>
    <row r="62" spans="1:13" ht="18.75" customHeight="1">
      <c r="A62" s="47" t="s">
        <v>46</v>
      </c>
      <c r="B62" s="48">
        <v>694058.56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694058.56</v>
      </c>
      <c r="M62"/>
    </row>
    <row r="63" spans="1:13" ht="18.75" customHeight="1">
      <c r="A63" s="47" t="s">
        <v>55</v>
      </c>
      <c r="B63" s="17">
        <v>0</v>
      </c>
      <c r="C63" s="48">
        <v>456221.96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456221.96</v>
      </c>
      <c r="M63"/>
    </row>
    <row r="64" spans="1:13" ht="18.75" customHeight="1">
      <c r="A64" s="47" t="s">
        <v>56</v>
      </c>
      <c r="B64" s="17">
        <v>0</v>
      </c>
      <c r="C64" s="48">
        <v>65532.34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65532.34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1666751.7910509643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1666751.7910509643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2503712.028506495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2503712.028506495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1433732.3003464898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1433732.3003464898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854979.2958827601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854979.2958827601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489408.02421946946</v>
      </c>
      <c r="I69" s="17">
        <v>0</v>
      </c>
      <c r="J69" s="17">
        <v>0</v>
      </c>
      <c r="K69" s="17">
        <v>0</v>
      </c>
      <c r="L69" s="46">
        <f t="shared" si="19"/>
        <v>489408.02421946946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1068906.9074140117</v>
      </c>
      <c r="J70" s="17">
        <v>0</v>
      </c>
      <c r="K70" s="17">
        <v>0</v>
      </c>
      <c r="L70" s="46">
        <f t="shared" si="19"/>
        <v>1068906.9074140117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740438.085845986</v>
      </c>
      <c r="K71" s="17">
        <v>0</v>
      </c>
      <c r="L71" s="46">
        <f t="shared" si="19"/>
        <v>740438.085845986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542876.36</v>
      </c>
      <c r="L72" s="46">
        <f t="shared" si="19"/>
        <v>542876.36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383375.75</v>
      </c>
      <c r="L73" s="46">
        <f t="shared" si="19"/>
        <v>383375.75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2023-06-05T19:09:56Z</dcterms:modified>
  <cp:category/>
  <cp:version/>
  <cp:contentType/>
  <cp:contentStatus/>
</cp:coreProperties>
</file>