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<sst xmlns="http://schemas.openxmlformats.org/spreadsheetml/2006/main" count="86" uniqueCount="85">
  <si>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</si>
  <si>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</si>
  <si>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</si>
  <si>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</si>
  <si>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</si>
  <si>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</si>
  <si>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</si>
  <si>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</si>
  <si>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</si>
  <si>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</si>
  <si>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</si>
  <si>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</si>
  <si>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</si>
  <si>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</si>
  <si>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</si>
  <si>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</si>
  <si>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</si>
  <si>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</si>
  <si>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</si>
  <si>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</si>
  <si>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</si>
  <si>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</si>
  <si>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</si>
  <si>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</si>
  <si>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</si>
  <si>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</si>
  <si>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</si>
  <si>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</si>
  <si>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</si>
  <si>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</si>
  <si>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</si>
  <si>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</si>
  <si>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</si>
  <si>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</si>
  <si>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</si>
  <si>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</si>
  <si>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</si>
  <si>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</si>
  <si>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</si>
  <si>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</si>
  <si>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</si>
  <si>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</si>
  <si>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</si>
  <si>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</si>
  <si>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</si>
  <si>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</si>
  <si>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</si>
  <si>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</si>
  <si>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</si>
  <si>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</si>
  <si>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</si>
  <si>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</si>
  <si>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</si>
  <si>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</si>
  <si>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</si>
  <si>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</si>
  <si>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</si>
  <si>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</si>
  <si>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</si>
  <si>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</si>
  <si>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</si>
  <si>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</si>
  <si>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</si>
  <si>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</si>
  <si>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</si>
  <si>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</si>
  <si>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</si>
  <si>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</si>
  <si>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</si>
  <si>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</si>
  <si>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</si>
  <si>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</si>
  <si>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</si>
  <si>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</si>
  <si>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</si>
  <si>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</si>
  <si>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</si>
  <si>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</si>
  <si>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</si>
  <si>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</si>
  <si>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</si>
  <si>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</si>
  <si>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</si>
  <si>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</si>
  <si>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29/05/23 - VENCIMENTO 05/06/23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</si>
</sst>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85511</v>
      </c>
      <c r="C7" s="10">
        <f aca="true" t="shared" si="0" ref="C7:K7">C8+C11</f>
        <v>93938</v>
      </c>
      <c r="D7" s="10">
        <f t="shared" si="0"/>
        <v>251467</v>
      </c>
      <c r="E7" s="10">
        <f t="shared" si="0"/>
        <v>237141</v>
      </c>
      <c r="F7" s="10">
        <f t="shared" si="0"/>
        <v>256168</v>
      </c>
      <c r="G7" s="10">
        <f t="shared" si="0"/>
        <v>144056</v>
      </c>
      <c r="H7" s="10">
        <f t="shared" si="0"/>
        <v>80293</v>
      </c>
      <c r="I7" s="10">
        <f t="shared" si="0"/>
        <v>101589</v>
      </c>
      <c r="J7" s="10">
        <f t="shared" si="0"/>
        <v>116286</v>
      </c>
      <c r="K7" s="10">
        <f t="shared" si="0"/>
        <v>195808</v>
      </c>
      <c r="L7" s="10">
        <f aca="true" t="shared" si="1" ref="L7:L13">SUM(B7:K7)</f>
        <v>1562257</v>
      </c>
      <c r="M7" s="11"/>
    </row>
    <row r="8" spans="1:13" ht="17.25" customHeight="1">
      <c r="A8" s="12" t="s">
        <v>82</v>
      </c>
      <c r="B8" s="13">
        <f>B9+B10</f>
        <v>4841</v>
      </c>
      <c r="C8" s="13">
        <f aca="true" t="shared" si="2" ref="C8:K8">C9+C10</f>
        <v>5120</v>
      </c>
      <c r="D8" s="13">
        <f t="shared" si="2"/>
        <v>14519</v>
      </c>
      <c r="E8" s="13">
        <f t="shared" si="2"/>
        <v>11558</v>
      </c>
      <c r="F8" s="13">
        <f t="shared" si="2"/>
        <v>11276</v>
      </c>
      <c r="G8" s="13">
        <f t="shared" si="2"/>
        <v>8671</v>
      </c>
      <c r="H8" s="13">
        <f t="shared" si="2"/>
        <v>4250</v>
      </c>
      <c r="I8" s="13">
        <f t="shared" si="2"/>
        <v>4221</v>
      </c>
      <c r="J8" s="13">
        <f t="shared" si="2"/>
        <v>6424</v>
      </c>
      <c r="K8" s="13">
        <f t="shared" si="2"/>
        <v>9924</v>
      </c>
      <c r="L8" s="13">
        <f t="shared" si="1"/>
        <v>80804</v>
      </c>
      <c r="M8"/>
    </row>
    <row r="9" spans="1:13" ht="17.25" customHeight="1">
      <c r="A9" s="14" t="s">
        <v>18</v>
      </c>
      <c r="B9" s="15">
        <v>4836</v>
      </c>
      <c r="C9" s="15">
        <v>5120</v>
      </c>
      <c r="D9" s="15">
        <v>14519</v>
      </c>
      <c r="E9" s="15">
        <v>11558</v>
      </c>
      <c r="F9" s="15">
        <v>11276</v>
      </c>
      <c r="G9" s="15">
        <v>8671</v>
      </c>
      <c r="H9" s="15">
        <v>4204</v>
      </c>
      <c r="I9" s="15">
        <v>4221</v>
      </c>
      <c r="J9" s="15">
        <v>6424</v>
      </c>
      <c r="K9" s="15">
        <v>9924</v>
      </c>
      <c r="L9" s="13">
        <f t="shared" si="1"/>
        <v>80753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46</v>
      </c>
      <c r="I10" s="15">
        <v>0</v>
      </c>
      <c r="J10" s="15">
        <v>0</v>
      </c>
      <c r="K10" s="15">
        <v>0</v>
      </c>
      <c r="L10" s="13">
        <f t="shared" si="1"/>
        <v>51</v>
      </c>
      <c r="M10"/>
    </row>
    <row r="11" spans="1:13" ht="17.25" customHeight="1">
      <c r="A11" s="12" t="s">
        <v>71</v>
      </c>
      <c r="B11" s="15">
        <v>80670</v>
      </c>
      <c r="C11" s="15">
        <v>88818</v>
      </c>
      <c r="D11" s="15">
        <v>236948</v>
      </c>
      <c r="E11" s="15">
        <v>225583</v>
      </c>
      <c r="F11" s="15">
        <v>244892</v>
      </c>
      <c r="G11" s="15">
        <v>135385</v>
      </c>
      <c r="H11" s="15">
        <v>76043</v>
      </c>
      <c r="I11" s="15">
        <v>97368</v>
      </c>
      <c r="J11" s="15">
        <v>109862</v>
      </c>
      <c r="K11" s="15">
        <v>185884</v>
      </c>
      <c r="L11" s="13">
        <f t="shared" si="1"/>
        <v>1481453</v>
      </c>
      <c r="M11" s="60"/>
    </row>
    <row r="12" spans="1:13" ht="17.25" customHeight="1">
      <c r="A12" s="14" t="s">
        <v>83</v>
      </c>
      <c r="B12" s="15">
        <v>8460</v>
      </c>
      <c r="C12" s="15">
        <v>5877</v>
      </c>
      <c r="D12" s="15">
        <v>19865</v>
      </c>
      <c r="E12" s="15">
        <v>20144</v>
      </c>
      <c r="F12" s="15">
        <v>18300</v>
      </c>
      <c r="G12" s="15">
        <v>11233</v>
      </c>
      <c r="H12" s="15">
        <v>6179</v>
      </c>
      <c r="I12" s="15">
        <v>5397</v>
      </c>
      <c r="J12" s="15">
        <v>7072</v>
      </c>
      <c r="K12" s="15">
        <v>11072</v>
      </c>
      <c r="L12" s="13">
        <f t="shared" si="1"/>
        <v>113599</v>
      </c>
      <c r="M12" s="60"/>
    </row>
    <row r="13" spans="1:13" ht="17.25" customHeight="1">
      <c r="A13" s="14" t="s">
        <v>72</v>
      </c>
      <c r="B13" s="15">
        <f>+B11-B12</f>
        <v>72210</v>
      </c>
      <c r="C13" s="15">
        <f aca="true" t="shared" si="3" ref="C13:K13">+C11-C12</f>
        <v>82941</v>
      </c>
      <c r="D13" s="15">
        <f t="shared" si="3"/>
        <v>217083</v>
      </c>
      <c r="E13" s="15">
        <f t="shared" si="3"/>
        <v>205439</v>
      </c>
      <c r="F13" s="15">
        <f t="shared" si="3"/>
        <v>226592</v>
      </c>
      <c r="G13" s="15">
        <f t="shared" si="3"/>
        <v>124152</v>
      </c>
      <c r="H13" s="15">
        <f t="shared" si="3"/>
        <v>69864</v>
      </c>
      <c r="I13" s="15">
        <f t="shared" si="3"/>
        <v>91971</v>
      </c>
      <c r="J13" s="15">
        <f t="shared" si="3"/>
        <v>102790</v>
      </c>
      <c r="K13" s="15">
        <f t="shared" si="3"/>
        <v>174812</v>
      </c>
      <c r="L13" s="13">
        <f t="shared" si="1"/>
        <v>1367854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1.313354196584538</v>
      </c>
      <c r="C18" s="22">
        <v>1.363010968160101</v>
      </c>
      <c r="D18" s="22">
        <v>1.323886469658431</v>
      </c>
      <c r="E18" s="22">
        <v>1.17723068682467</v>
      </c>
      <c r="F18" s="22">
        <v>1.275934581065933</v>
      </c>
      <c r="G18" s="22">
        <v>1.243186799576941</v>
      </c>
      <c r="H18" s="22">
        <v>1.163675714077026</v>
      </c>
      <c r="I18" s="22">
        <v>1.350702555682384</v>
      </c>
      <c r="J18" s="22">
        <v>1.35919805686964</v>
      </c>
      <c r="K18" s="22">
        <v>1.23062569821749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812699.4500000001</v>
      </c>
      <c r="C20" s="25">
        <f aca="true" t="shared" si="4" ref="C20:K20">SUM(C21:C28)</f>
        <v>536190.5700000001</v>
      </c>
      <c r="D20" s="25">
        <f t="shared" si="4"/>
        <v>1670126.4500000002</v>
      </c>
      <c r="E20" s="25">
        <f t="shared" si="4"/>
        <v>1404659.09</v>
      </c>
      <c r="F20" s="25">
        <f t="shared" si="4"/>
        <v>1472645.59</v>
      </c>
      <c r="G20" s="25">
        <f t="shared" si="4"/>
        <v>884278</v>
      </c>
      <c r="H20" s="25">
        <f t="shared" si="4"/>
        <v>510867.67000000004</v>
      </c>
      <c r="I20" s="25">
        <f t="shared" si="4"/>
        <v>612267.2</v>
      </c>
      <c r="J20" s="25">
        <f t="shared" si="4"/>
        <v>763599.3600000001</v>
      </c>
      <c r="K20" s="25">
        <f t="shared" si="4"/>
        <v>950707.3699999999</v>
      </c>
      <c r="L20" s="25">
        <f>SUM(B20:K20)</f>
        <v>9618040.75</v>
      </c>
      <c r="M20"/>
    </row>
    <row r="21" spans="1:13" ht="17.25" customHeight="1">
      <c r="A21" s="26" t="s">
        <v>22</v>
      </c>
      <c r="B21" s="56">
        <f>ROUND((B15+B16)*B7,2)</f>
        <v>614422.19</v>
      </c>
      <c r="C21" s="56">
        <f aca="true" t="shared" si="5" ref="C21:K21">ROUND((C15+C16)*C7,2)</f>
        <v>380317.39</v>
      </c>
      <c r="D21" s="56">
        <f t="shared" si="5"/>
        <v>1211693.74</v>
      </c>
      <c r="E21" s="56">
        <f t="shared" si="5"/>
        <v>1157461.51</v>
      </c>
      <c r="F21" s="56">
        <f t="shared" si="5"/>
        <v>1104750.12</v>
      </c>
      <c r="G21" s="56">
        <f t="shared" si="5"/>
        <v>683113.55</v>
      </c>
      <c r="H21" s="56">
        <f t="shared" si="5"/>
        <v>419402.46</v>
      </c>
      <c r="I21" s="56">
        <f t="shared" si="5"/>
        <v>439951.48</v>
      </c>
      <c r="J21" s="56">
        <f t="shared" si="5"/>
        <v>542369.53</v>
      </c>
      <c r="K21" s="56">
        <f t="shared" si="5"/>
        <v>745773.93</v>
      </c>
      <c r="L21" s="33">
        <f aca="true" t="shared" si="6" ref="L21:L28">SUM(B21:K21)</f>
        <v>7299255.899999999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192531.77</v>
      </c>
      <c r="C22" s="33">
        <f t="shared" si="7"/>
        <v>138059.38</v>
      </c>
      <c r="D22" s="33">
        <f t="shared" si="7"/>
        <v>392451.21</v>
      </c>
      <c r="E22" s="33">
        <f t="shared" si="7"/>
        <v>205137.7</v>
      </c>
      <c r="F22" s="33">
        <f t="shared" si="7"/>
        <v>304838.76</v>
      </c>
      <c r="G22" s="33">
        <f t="shared" si="7"/>
        <v>166124.2</v>
      </c>
      <c r="H22" s="33">
        <f t="shared" si="7"/>
        <v>68646</v>
      </c>
      <c r="I22" s="33">
        <f t="shared" si="7"/>
        <v>154292.11</v>
      </c>
      <c r="J22" s="33">
        <f t="shared" si="7"/>
        <v>194818.08</v>
      </c>
      <c r="K22" s="33">
        <f t="shared" si="7"/>
        <v>171994.63</v>
      </c>
      <c r="L22" s="33">
        <f t="shared" si="6"/>
        <v>1988893.8399999999</v>
      </c>
      <c r="M22"/>
    </row>
    <row r="23" spans="1:13" ht="17.25" customHeight="1">
      <c r="A23" s="27" t="s">
        <v>24</v>
      </c>
      <c r="B23" s="33">
        <v>2938.72</v>
      </c>
      <c r="C23" s="33">
        <v>15331.69</v>
      </c>
      <c r="D23" s="33">
        <v>60113.11</v>
      </c>
      <c r="E23" s="33">
        <v>36660.58</v>
      </c>
      <c r="F23" s="33">
        <v>59258.74</v>
      </c>
      <c r="G23" s="33">
        <v>33847.75</v>
      </c>
      <c r="H23" s="33">
        <v>20383.44</v>
      </c>
      <c r="I23" s="33">
        <v>15427.44</v>
      </c>
      <c r="J23" s="33">
        <v>21890.26</v>
      </c>
      <c r="K23" s="33">
        <v>28106.46</v>
      </c>
      <c r="L23" s="33">
        <f t="shared" si="6"/>
        <v>293958.19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622.65</v>
      </c>
      <c r="C26" s="33">
        <v>411.62</v>
      </c>
      <c r="D26" s="33">
        <v>1279.16</v>
      </c>
      <c r="E26" s="33">
        <v>1075.95</v>
      </c>
      <c r="F26" s="33">
        <v>1128.06</v>
      </c>
      <c r="G26" s="33">
        <v>677.35</v>
      </c>
      <c r="H26" s="33">
        <v>390.78</v>
      </c>
      <c r="I26" s="33">
        <v>468.94</v>
      </c>
      <c r="J26" s="33">
        <v>586.17</v>
      </c>
      <c r="K26" s="33">
        <v>729.46</v>
      </c>
      <c r="L26" s="33">
        <f t="shared" si="6"/>
        <v>7370.14</v>
      </c>
      <c r="M26" s="60"/>
    </row>
    <row r="27" spans="1:13" ht="17.25" customHeight="1">
      <c r="A27" s="27" t="s">
        <v>75</v>
      </c>
      <c r="B27" s="33">
        <v>314.15</v>
      </c>
      <c r="C27" s="33">
        <v>237.03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</v>
      </c>
      <c r="K27" s="33">
        <v>440.83</v>
      </c>
      <c r="L27" s="33">
        <f t="shared" si="6"/>
        <v>4167.33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-123527.45000000001</v>
      </c>
      <c r="C31" s="33">
        <f t="shared" si="8"/>
        <v>-22528</v>
      </c>
      <c r="D31" s="33">
        <f t="shared" si="8"/>
        <v>-63883.6</v>
      </c>
      <c r="E31" s="33">
        <f t="shared" si="8"/>
        <v>-56373.849999999904</v>
      </c>
      <c r="F31" s="33">
        <f t="shared" si="8"/>
        <v>-49614.4</v>
      </c>
      <c r="G31" s="33">
        <f t="shared" si="8"/>
        <v>-38152.4</v>
      </c>
      <c r="H31" s="33">
        <f t="shared" si="8"/>
        <v>-24809.53</v>
      </c>
      <c r="I31" s="33">
        <f t="shared" si="8"/>
        <v>-29724.13</v>
      </c>
      <c r="J31" s="33">
        <f t="shared" si="8"/>
        <v>-28265.6</v>
      </c>
      <c r="K31" s="33">
        <f t="shared" si="8"/>
        <v>-43665.6</v>
      </c>
      <c r="L31" s="33">
        <f aca="true" t="shared" si="9" ref="L31:L38">SUM(B31:K31)</f>
        <v>-480544.55999999994</v>
      </c>
      <c r="M31"/>
    </row>
    <row r="32" spans="1:13" ht="18.75" customHeight="1">
      <c r="A32" s="27" t="s">
        <v>28</v>
      </c>
      <c r="B32" s="33">
        <f>B33+B34+B35+B36</f>
        <v>-21278.4</v>
      </c>
      <c r="C32" s="33">
        <f aca="true" t="shared" si="10" ref="C32:K32">C33+C34+C35+C36</f>
        <v>-22528</v>
      </c>
      <c r="D32" s="33">
        <f t="shared" si="10"/>
        <v>-63883.6</v>
      </c>
      <c r="E32" s="33">
        <f t="shared" si="10"/>
        <v>-50855.2</v>
      </c>
      <c r="F32" s="33">
        <f t="shared" si="10"/>
        <v>-49614.4</v>
      </c>
      <c r="G32" s="33">
        <f t="shared" si="10"/>
        <v>-38152.4</v>
      </c>
      <c r="H32" s="33">
        <f t="shared" si="10"/>
        <v>-18497.6</v>
      </c>
      <c r="I32" s="33">
        <f t="shared" si="10"/>
        <v>-29724.13</v>
      </c>
      <c r="J32" s="33">
        <f t="shared" si="10"/>
        <v>-28265.6</v>
      </c>
      <c r="K32" s="33">
        <f t="shared" si="10"/>
        <v>-43665.6</v>
      </c>
      <c r="L32" s="33">
        <f t="shared" si="9"/>
        <v>-366464.92999999993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-21278.4</v>
      </c>
      <c r="C33" s="33">
        <f t="shared" si="11"/>
        <v>-22528</v>
      </c>
      <c r="D33" s="33">
        <f t="shared" si="11"/>
        <v>-63883.6</v>
      </c>
      <c r="E33" s="33">
        <f t="shared" si="11"/>
        <v>-50855.2</v>
      </c>
      <c r="F33" s="33">
        <f t="shared" si="11"/>
        <v>-49614.4</v>
      </c>
      <c r="G33" s="33">
        <f t="shared" si="11"/>
        <v>-38152.4</v>
      </c>
      <c r="H33" s="33">
        <f t="shared" si="11"/>
        <v>-18497.6</v>
      </c>
      <c r="I33" s="33">
        <f t="shared" si="11"/>
        <v>-18572.4</v>
      </c>
      <c r="J33" s="33">
        <f t="shared" si="11"/>
        <v>-28265.6</v>
      </c>
      <c r="K33" s="33">
        <f t="shared" si="11"/>
        <v>-43665.6</v>
      </c>
      <c r="L33" s="33">
        <f t="shared" si="9"/>
        <v>-355313.19999999995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-11151.73</v>
      </c>
      <c r="J36" s="17">
        <v>0</v>
      </c>
      <c r="K36" s="17">
        <v>0</v>
      </c>
      <c r="L36" s="33">
        <f t="shared" si="9"/>
        <v>-11151.73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-6311.93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-114079.62999999992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689172</v>
      </c>
      <c r="C55" s="41">
        <f t="shared" si="16"/>
        <v>513662.57000000007</v>
      </c>
      <c r="D55" s="41">
        <f t="shared" si="16"/>
        <v>1606242.85</v>
      </c>
      <c r="E55" s="41">
        <f t="shared" si="16"/>
        <v>1348285.2400000002</v>
      </c>
      <c r="F55" s="41">
        <f t="shared" si="16"/>
        <v>1423031.1900000002</v>
      </c>
      <c r="G55" s="41">
        <f t="shared" si="16"/>
        <v>846125.6</v>
      </c>
      <c r="H55" s="41">
        <f t="shared" si="16"/>
        <v>486058.14</v>
      </c>
      <c r="I55" s="41">
        <f t="shared" si="16"/>
        <v>582543.07</v>
      </c>
      <c r="J55" s="41">
        <f t="shared" si="16"/>
        <v>735333.7600000001</v>
      </c>
      <c r="K55" s="41">
        <f t="shared" si="16"/>
        <v>907041.7699999999</v>
      </c>
      <c r="L55" s="42">
        <f t="shared" si="14"/>
        <v>9137496.19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689172</v>
      </c>
      <c r="C61" s="41">
        <f aca="true" t="shared" si="18" ref="C61:J61">SUM(C62:C73)</f>
        <v>513662.57</v>
      </c>
      <c r="D61" s="41">
        <f t="shared" si="18"/>
        <v>1606242.8508755842</v>
      </c>
      <c r="E61" s="41">
        <f t="shared" si="18"/>
        <v>1348285.238973544</v>
      </c>
      <c r="F61" s="41">
        <f t="shared" si="18"/>
        <v>1423031.1868785063</v>
      </c>
      <c r="G61" s="41">
        <f t="shared" si="18"/>
        <v>846125.592927773</v>
      </c>
      <c r="H61" s="41">
        <f t="shared" si="18"/>
        <v>486058.1396042277</v>
      </c>
      <c r="I61" s="41">
        <f>SUM(I62:I78)</f>
        <v>582543.068680665</v>
      </c>
      <c r="J61" s="41">
        <f t="shared" si="18"/>
        <v>735333.7732852101</v>
      </c>
      <c r="K61" s="41">
        <f>SUM(K62:K75)</f>
        <v>907041.77</v>
      </c>
      <c r="L61" s="46">
        <f>SUM(B61:K61)</f>
        <v>9137496.19122551</v>
      </c>
      <c r="M61" s="40"/>
    </row>
    <row r="62" spans="1:13" ht="18.75" customHeight="1">
      <c r="A62" s="47" t="s">
        <v>46</v>
      </c>
      <c r="B62" s="48">
        <v>689172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689172</v>
      </c>
      <c r="M62"/>
    </row>
    <row r="63" spans="1:13" ht="18.75" customHeight="1">
      <c r="A63" s="47" t="s">
        <v>55</v>
      </c>
      <c r="B63" s="17">
        <v>0</v>
      </c>
      <c r="C63" s="48">
        <v>448941.09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448941.09</v>
      </c>
      <c r="M63"/>
    </row>
    <row r="64" spans="1:13" ht="18.75" customHeight="1">
      <c r="A64" s="47" t="s">
        <v>56</v>
      </c>
      <c r="B64" s="17">
        <v>0</v>
      </c>
      <c r="C64" s="48">
        <v>64721.48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64721.48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1606242.8508755842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1606242.8508755842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1348285.238973544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1348285.238973544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1423031.1868785063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1423031.1868785063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846125.592927773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846125.592927773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486058.1396042277</v>
      </c>
      <c r="I69" s="17">
        <v>0</v>
      </c>
      <c r="J69" s="17">
        <v>0</v>
      </c>
      <c r="K69" s="17">
        <v>0</v>
      </c>
      <c r="L69" s="46">
        <f t="shared" si="19"/>
        <v>486058.1396042277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582543.068680665</v>
      </c>
      <c r="J70" s="17">
        <v>0</v>
      </c>
      <c r="K70" s="17">
        <v>0</v>
      </c>
      <c r="L70" s="46">
        <f t="shared" si="19"/>
        <v>582543.068680665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735333.7732852101</v>
      </c>
      <c r="K71" s="17">
        <v>0</v>
      </c>
      <c r="L71" s="46">
        <f t="shared" si="19"/>
        <v>735333.7732852101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534429.01</v>
      </c>
      <c r="L72" s="46">
        <f t="shared" si="19"/>
        <v>534429.01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372612.76</v>
      </c>
      <c r="L73" s="46">
        <f t="shared" si="19"/>
        <v>372612.76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>
        <v>271191.5</v>
      </c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2023-06-02T19:04:53Z</dcterms:modified>
  <cp:category/>
  <cp:version/>
  <cp:contentType/>
  <cp:contentStatus/>
</cp:coreProperties>
</file>