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<sst xmlns="http://schemas.openxmlformats.org/spreadsheetml/2006/main" count="86" uniqueCount="85">
  <si>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</si>
  <si>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</si>
  <si>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</si>
  <si>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</si>
  <si>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</si>
  <si>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</si>
  <si>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</si>
  <si>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</si>
  <si>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</si>
  <si>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</si>
  <si>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</si>
  <si>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</si>
  <si>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</si>
  <si>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</si>
  <si>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</si>
  <si>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</si>
  <si>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</si>
  <si>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</si>
  <si>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</si>
  <si>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</si>
  <si>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</si>
  <si>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</si>
  <si>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</si>
  <si>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</si>
  <si>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</si>
  <si>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</si>
  <si>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</si>
  <si>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</si>
  <si>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</si>
  <si>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</si>
  <si>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</si>
  <si>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</si>
  <si>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</si>
  <si>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</si>
  <si>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</si>
  <si>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</si>
  <si>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</si>
  <si>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</si>
  <si>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</si>
  <si>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</si>
  <si>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</si>
  <si>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</si>
  <si>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</si>
  <si>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</si>
  <si>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</si>
  <si>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</si>
  <si>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</si>
  <si>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</si>
  <si>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</si>
  <si>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</si>
  <si>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</si>
  <si>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</si>
  <si>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</si>
  <si>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</si>
  <si>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</si>
  <si>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</si>
  <si>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</si>
  <si>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</si>
  <si>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</si>
  <si>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</si>
  <si>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</si>
  <si>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</si>
  <si>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</si>
  <si>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</si>
  <si>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</si>
  <si>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</si>
  <si>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</si>
  <si>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</si>
  <si>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</si>
  <si>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</si>
  <si>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</si>
  <si>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</si>
  <si>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</si>
  <si>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</si>
  <si>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</si>
  <si>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</si>
  <si>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</si>
  <si>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</si>
  <si>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</si>
  <si>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</si>
  <si>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</si>
  <si>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</si>
  <si>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</si>
  <si>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</si>
  <si>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23/05/23 - VENCIMENTO 30/05/23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</si>
</sst>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90501</v>
      </c>
      <c r="C7" s="10">
        <f aca="true" t="shared" si="0" ref="C7:K7">C8+C11</f>
        <v>110426</v>
      </c>
      <c r="D7" s="10">
        <f t="shared" si="0"/>
        <v>328335</v>
      </c>
      <c r="E7" s="10">
        <f t="shared" si="0"/>
        <v>260122</v>
      </c>
      <c r="F7" s="10">
        <f t="shared" si="0"/>
        <v>270340</v>
      </c>
      <c r="G7" s="10">
        <f t="shared" si="0"/>
        <v>156165</v>
      </c>
      <c r="H7" s="10">
        <f t="shared" si="0"/>
        <v>89312</v>
      </c>
      <c r="I7" s="10">
        <f t="shared" si="0"/>
        <v>119255</v>
      </c>
      <c r="J7" s="10">
        <f t="shared" si="0"/>
        <v>127726</v>
      </c>
      <c r="K7" s="10">
        <f t="shared" si="0"/>
        <v>220735</v>
      </c>
      <c r="L7" s="10">
        <f aca="true" t="shared" si="1" ref="L7:L13">SUM(B7:K7)</f>
        <v>1772917</v>
      </c>
      <c r="M7" s="11"/>
    </row>
    <row r="8" spans="1:13" ht="17.25" customHeight="1">
      <c r="A8" s="12" t="s">
        <v>82</v>
      </c>
      <c r="B8" s="13">
        <f>B9+B10</f>
        <v>4981</v>
      </c>
      <c r="C8" s="13">
        <f aca="true" t="shared" si="2" ref="C8:K8">C9+C10</f>
        <v>5597</v>
      </c>
      <c r="D8" s="13">
        <f t="shared" si="2"/>
        <v>16979</v>
      </c>
      <c r="E8" s="13">
        <f t="shared" si="2"/>
        <v>11543</v>
      </c>
      <c r="F8" s="13">
        <f t="shared" si="2"/>
        <v>10708</v>
      </c>
      <c r="G8" s="13">
        <f t="shared" si="2"/>
        <v>8756</v>
      </c>
      <c r="H8" s="13">
        <f t="shared" si="2"/>
        <v>4455</v>
      </c>
      <c r="I8" s="13">
        <f t="shared" si="2"/>
        <v>4757</v>
      </c>
      <c r="J8" s="13">
        <f t="shared" si="2"/>
        <v>6789</v>
      </c>
      <c r="K8" s="13">
        <f t="shared" si="2"/>
        <v>10632</v>
      </c>
      <c r="L8" s="13">
        <f t="shared" si="1"/>
        <v>85197</v>
      </c>
      <c r="M8"/>
    </row>
    <row r="9" spans="1:13" ht="17.25" customHeight="1">
      <c r="A9" s="14" t="s">
        <v>18</v>
      </c>
      <c r="B9" s="15">
        <v>4977</v>
      </c>
      <c r="C9" s="15">
        <v>5597</v>
      </c>
      <c r="D9" s="15">
        <v>16979</v>
      </c>
      <c r="E9" s="15">
        <v>11542</v>
      </c>
      <c r="F9" s="15">
        <v>10708</v>
      </c>
      <c r="G9" s="15">
        <v>8756</v>
      </c>
      <c r="H9" s="15">
        <v>4349</v>
      </c>
      <c r="I9" s="15">
        <v>4757</v>
      </c>
      <c r="J9" s="15">
        <v>6789</v>
      </c>
      <c r="K9" s="15">
        <v>10632</v>
      </c>
      <c r="L9" s="13">
        <f t="shared" si="1"/>
        <v>85086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106</v>
      </c>
      <c r="I10" s="15">
        <v>0</v>
      </c>
      <c r="J10" s="15">
        <v>0</v>
      </c>
      <c r="K10" s="15">
        <v>0</v>
      </c>
      <c r="L10" s="13">
        <f t="shared" si="1"/>
        <v>111</v>
      </c>
      <c r="M10"/>
    </row>
    <row r="11" spans="1:13" ht="17.25" customHeight="1">
      <c r="A11" s="12" t="s">
        <v>71</v>
      </c>
      <c r="B11" s="15">
        <v>85520</v>
      </c>
      <c r="C11" s="15">
        <v>104829</v>
      </c>
      <c r="D11" s="15">
        <v>311356</v>
      </c>
      <c r="E11" s="15">
        <v>248579</v>
      </c>
      <c r="F11" s="15">
        <v>259632</v>
      </c>
      <c r="G11" s="15">
        <v>147409</v>
      </c>
      <c r="H11" s="15">
        <v>84857</v>
      </c>
      <c r="I11" s="15">
        <v>114498</v>
      </c>
      <c r="J11" s="15">
        <v>120937</v>
      </c>
      <c r="K11" s="15">
        <v>210103</v>
      </c>
      <c r="L11" s="13">
        <f t="shared" si="1"/>
        <v>1687720</v>
      </c>
      <c r="M11" s="60"/>
    </row>
    <row r="12" spans="1:13" ht="17.25" customHeight="1">
      <c r="A12" s="14" t="s">
        <v>83</v>
      </c>
      <c r="B12" s="15">
        <v>9126</v>
      </c>
      <c r="C12" s="15">
        <v>7299</v>
      </c>
      <c r="D12" s="15">
        <v>25897</v>
      </c>
      <c r="E12" s="15">
        <v>22624</v>
      </c>
      <c r="F12" s="15">
        <v>20219</v>
      </c>
      <c r="G12" s="15">
        <v>12663</v>
      </c>
      <c r="H12" s="15">
        <v>6960</v>
      </c>
      <c r="I12" s="15">
        <v>6196</v>
      </c>
      <c r="J12" s="15">
        <v>8221</v>
      </c>
      <c r="K12" s="15">
        <v>13100</v>
      </c>
      <c r="L12" s="13">
        <f t="shared" si="1"/>
        <v>132305</v>
      </c>
      <c r="M12" s="60"/>
    </row>
    <row r="13" spans="1:13" ht="17.25" customHeight="1">
      <c r="A13" s="14" t="s">
        <v>72</v>
      </c>
      <c r="B13" s="15">
        <f>+B11-B12</f>
        <v>76394</v>
      </c>
      <c r="C13" s="15">
        <f aca="true" t="shared" si="3" ref="C13:K13">+C11-C12</f>
        <v>97530</v>
      </c>
      <c r="D13" s="15">
        <f t="shared" si="3"/>
        <v>285459</v>
      </c>
      <c r="E13" s="15">
        <f t="shared" si="3"/>
        <v>225955</v>
      </c>
      <c r="F13" s="15">
        <f t="shared" si="3"/>
        <v>239413</v>
      </c>
      <c r="G13" s="15">
        <f t="shared" si="3"/>
        <v>134746</v>
      </c>
      <c r="H13" s="15">
        <f t="shared" si="3"/>
        <v>77897</v>
      </c>
      <c r="I13" s="15">
        <f t="shared" si="3"/>
        <v>108302</v>
      </c>
      <c r="J13" s="15">
        <f t="shared" si="3"/>
        <v>112716</v>
      </c>
      <c r="K13" s="15">
        <f t="shared" si="3"/>
        <v>197003</v>
      </c>
      <c r="L13" s="13">
        <f t="shared" si="1"/>
        <v>1555415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1.251405492537901</v>
      </c>
      <c r="C18" s="22">
        <v>1.183277571782662</v>
      </c>
      <c r="D18" s="22">
        <v>1.058828555939505</v>
      </c>
      <c r="E18" s="22">
        <v>1.087224107778171</v>
      </c>
      <c r="F18" s="22">
        <v>1.216049200170875</v>
      </c>
      <c r="G18" s="22">
        <v>1.158503433203565</v>
      </c>
      <c r="H18" s="22">
        <v>1.057085124045416</v>
      </c>
      <c r="I18" s="22">
        <v>1.175159889461141</v>
      </c>
      <c r="J18" s="22">
        <v>1.253336675739068</v>
      </c>
      <c r="K18" s="22">
        <v>1.117406624368163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819603.7900000002</v>
      </c>
      <c r="C20" s="25">
        <f aca="true" t="shared" si="4" ref="C20:K20">SUM(C21:C28)</f>
        <v>546888.83</v>
      </c>
      <c r="D20" s="25">
        <f t="shared" si="4"/>
        <v>1741761.5100000002</v>
      </c>
      <c r="E20" s="25">
        <f t="shared" si="4"/>
        <v>1422163.5700000003</v>
      </c>
      <c r="F20" s="25">
        <f t="shared" si="4"/>
        <v>1481071.6899999997</v>
      </c>
      <c r="G20" s="25">
        <f t="shared" si="4"/>
        <v>893406.1100000001</v>
      </c>
      <c r="H20" s="25">
        <f t="shared" si="4"/>
        <v>516002.67999999993</v>
      </c>
      <c r="I20" s="25">
        <f t="shared" si="4"/>
        <v>624614.6500000001</v>
      </c>
      <c r="J20" s="25">
        <f t="shared" si="4"/>
        <v>773743.1599999999</v>
      </c>
      <c r="K20" s="25">
        <f t="shared" si="4"/>
        <v>972760.9599999998</v>
      </c>
      <c r="L20" s="25">
        <f>SUM(B20:K20)</f>
        <v>9792016.95</v>
      </c>
      <c r="M20"/>
    </row>
    <row r="21" spans="1:13" ht="17.25" customHeight="1">
      <c r="A21" s="26" t="s">
        <v>22</v>
      </c>
      <c r="B21" s="56">
        <f>ROUND((B15+B16)*B7,2)</f>
        <v>650276.84</v>
      </c>
      <c r="C21" s="56">
        <f aca="true" t="shared" si="5" ref="C21:K21">ROUND((C15+C16)*C7,2)</f>
        <v>447070.7</v>
      </c>
      <c r="D21" s="56">
        <f t="shared" si="5"/>
        <v>1582082.2</v>
      </c>
      <c r="E21" s="56">
        <f t="shared" si="5"/>
        <v>1269629.47</v>
      </c>
      <c r="F21" s="56">
        <f t="shared" si="5"/>
        <v>1165868.28</v>
      </c>
      <c r="G21" s="56">
        <f t="shared" si="5"/>
        <v>740534.43</v>
      </c>
      <c r="H21" s="56">
        <f t="shared" si="5"/>
        <v>466512.3</v>
      </c>
      <c r="I21" s="56">
        <f t="shared" si="5"/>
        <v>516457.63</v>
      </c>
      <c r="J21" s="56">
        <f t="shared" si="5"/>
        <v>595726.84</v>
      </c>
      <c r="K21" s="56">
        <f t="shared" si="5"/>
        <v>840713.39</v>
      </c>
      <c r="L21" s="33">
        <f aca="true" t="shared" si="6" ref="L21:L28">SUM(B21:K21)</f>
        <v>8274872.079999999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163483.17</v>
      </c>
      <c r="C22" s="33">
        <f t="shared" si="7"/>
        <v>81938.03</v>
      </c>
      <c r="D22" s="33">
        <f t="shared" si="7"/>
        <v>93071.61</v>
      </c>
      <c r="E22" s="33">
        <f t="shared" si="7"/>
        <v>110742.3</v>
      </c>
      <c r="F22" s="33">
        <f t="shared" si="7"/>
        <v>251884.91</v>
      </c>
      <c r="G22" s="33">
        <f t="shared" si="7"/>
        <v>117377.25</v>
      </c>
      <c r="H22" s="33">
        <f t="shared" si="7"/>
        <v>26630.91</v>
      </c>
      <c r="I22" s="33">
        <f t="shared" si="7"/>
        <v>90462.66</v>
      </c>
      <c r="J22" s="33">
        <f t="shared" si="7"/>
        <v>150919.46</v>
      </c>
      <c r="K22" s="33">
        <f t="shared" si="7"/>
        <v>98705.32</v>
      </c>
      <c r="L22" s="33">
        <f t="shared" si="6"/>
        <v>1185215.62</v>
      </c>
      <c r="M22"/>
    </row>
    <row r="23" spans="1:13" ht="17.25" customHeight="1">
      <c r="A23" s="27" t="s">
        <v>24</v>
      </c>
      <c r="B23" s="33">
        <v>3042.23</v>
      </c>
      <c r="C23" s="33">
        <v>15398.07</v>
      </c>
      <c r="D23" s="33">
        <v>60702.83</v>
      </c>
      <c r="E23" s="33">
        <v>36395.1</v>
      </c>
      <c r="F23" s="33">
        <v>59530.95</v>
      </c>
      <c r="G23" s="33">
        <v>34304.53</v>
      </c>
      <c r="H23" s="33">
        <v>20426.3</v>
      </c>
      <c r="I23" s="33">
        <v>15095.59</v>
      </c>
      <c r="J23" s="33">
        <v>22578.04</v>
      </c>
      <c r="K23" s="33">
        <v>28504.69</v>
      </c>
      <c r="L23" s="33">
        <f t="shared" si="6"/>
        <v>295978.32999999996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617.43</v>
      </c>
      <c r="C26" s="33">
        <v>411.62</v>
      </c>
      <c r="D26" s="33">
        <v>1315.63</v>
      </c>
      <c r="E26" s="33">
        <v>1073.35</v>
      </c>
      <c r="F26" s="33">
        <v>1117.64</v>
      </c>
      <c r="G26" s="33">
        <v>674.75</v>
      </c>
      <c r="H26" s="33">
        <v>388.18</v>
      </c>
      <c r="I26" s="33">
        <v>471.54</v>
      </c>
      <c r="J26" s="33">
        <v>583.57</v>
      </c>
      <c r="K26" s="33">
        <v>734.67</v>
      </c>
      <c r="L26" s="33">
        <f t="shared" si="6"/>
        <v>7388.38</v>
      </c>
      <c r="M26" s="60"/>
    </row>
    <row r="27" spans="1:13" ht="17.25" customHeight="1">
      <c r="A27" s="27" t="s">
        <v>75</v>
      </c>
      <c r="B27" s="33">
        <v>314.15</v>
      </c>
      <c r="C27" s="33">
        <v>236.95</v>
      </c>
      <c r="D27" s="33">
        <v>770.82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4167.1900000000005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-124147.85</v>
      </c>
      <c r="C31" s="33">
        <f t="shared" si="8"/>
        <v>-24626.8</v>
      </c>
      <c r="D31" s="33">
        <f t="shared" si="8"/>
        <v>-74707.6</v>
      </c>
      <c r="E31" s="33">
        <f t="shared" si="8"/>
        <v>1081296.55</v>
      </c>
      <c r="F31" s="33">
        <f t="shared" si="8"/>
        <v>-47115.2</v>
      </c>
      <c r="G31" s="33">
        <f t="shared" si="8"/>
        <v>-38526.4</v>
      </c>
      <c r="H31" s="33">
        <f t="shared" si="8"/>
        <v>-25447.53</v>
      </c>
      <c r="I31" s="33">
        <f t="shared" si="8"/>
        <v>449225.01</v>
      </c>
      <c r="J31" s="33">
        <f t="shared" si="8"/>
        <v>-29871.6</v>
      </c>
      <c r="K31" s="33">
        <f t="shared" si="8"/>
        <v>-46780.8</v>
      </c>
      <c r="L31" s="33">
        <f aca="true" t="shared" si="9" ref="L31:L38">SUM(B31:K31)</f>
        <v>1119297.78</v>
      </c>
      <c r="M31"/>
    </row>
    <row r="32" spans="1:13" ht="18.75" customHeight="1">
      <c r="A32" s="27" t="s">
        <v>28</v>
      </c>
      <c r="B32" s="33">
        <f>B33+B34+B35+B36</f>
        <v>-21898.8</v>
      </c>
      <c r="C32" s="33">
        <f aca="true" t="shared" si="10" ref="C32:K32">C33+C34+C35+C36</f>
        <v>-24626.8</v>
      </c>
      <c r="D32" s="33">
        <f t="shared" si="10"/>
        <v>-74707.6</v>
      </c>
      <c r="E32" s="33">
        <f t="shared" si="10"/>
        <v>-50784.8</v>
      </c>
      <c r="F32" s="33">
        <f t="shared" si="10"/>
        <v>-47115.2</v>
      </c>
      <c r="G32" s="33">
        <f t="shared" si="10"/>
        <v>-38526.4</v>
      </c>
      <c r="H32" s="33">
        <f t="shared" si="10"/>
        <v>-19135.6</v>
      </c>
      <c r="I32" s="33">
        <f t="shared" si="10"/>
        <v>-36774.99</v>
      </c>
      <c r="J32" s="33">
        <f t="shared" si="10"/>
        <v>-29871.6</v>
      </c>
      <c r="K32" s="33">
        <f t="shared" si="10"/>
        <v>-46780.8</v>
      </c>
      <c r="L32" s="33">
        <f t="shared" si="9"/>
        <v>-390222.58999999997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-21898.8</v>
      </c>
      <c r="C33" s="33">
        <f t="shared" si="11"/>
        <v>-24626.8</v>
      </c>
      <c r="D33" s="33">
        <f t="shared" si="11"/>
        <v>-74707.6</v>
      </c>
      <c r="E33" s="33">
        <f t="shared" si="11"/>
        <v>-50784.8</v>
      </c>
      <c r="F33" s="33">
        <f t="shared" si="11"/>
        <v>-47115.2</v>
      </c>
      <c r="G33" s="33">
        <f t="shared" si="11"/>
        <v>-38526.4</v>
      </c>
      <c r="H33" s="33">
        <f t="shared" si="11"/>
        <v>-19135.6</v>
      </c>
      <c r="I33" s="33">
        <f t="shared" si="11"/>
        <v>-20930.8</v>
      </c>
      <c r="J33" s="33">
        <f t="shared" si="11"/>
        <v>-29871.6</v>
      </c>
      <c r="K33" s="33">
        <f t="shared" si="11"/>
        <v>-46780.8</v>
      </c>
      <c r="L33" s="33">
        <f t="shared" si="9"/>
        <v>-374378.39999999997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-15844.19</v>
      </c>
      <c r="J36" s="17">
        <v>0</v>
      </c>
      <c r="K36" s="17">
        <v>0</v>
      </c>
      <c r="L36" s="33">
        <f t="shared" si="9"/>
        <v>-15844.19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1132081.35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1509520.37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695455.9400000002</v>
      </c>
      <c r="C55" s="41">
        <f t="shared" si="16"/>
        <v>522262.02999999997</v>
      </c>
      <c r="D55" s="41">
        <f t="shared" si="16"/>
        <v>1667053.9100000001</v>
      </c>
      <c r="E55" s="41">
        <f t="shared" si="16"/>
        <v>2503460.12</v>
      </c>
      <c r="F55" s="41">
        <f t="shared" si="16"/>
        <v>1433956.4899999998</v>
      </c>
      <c r="G55" s="41">
        <f t="shared" si="16"/>
        <v>854879.7100000001</v>
      </c>
      <c r="H55" s="41">
        <f t="shared" si="16"/>
        <v>490555.1499999999</v>
      </c>
      <c r="I55" s="41">
        <f t="shared" si="16"/>
        <v>1073839.6600000001</v>
      </c>
      <c r="J55" s="41">
        <f t="shared" si="16"/>
        <v>743871.5599999999</v>
      </c>
      <c r="K55" s="41">
        <f t="shared" si="16"/>
        <v>925980.1599999998</v>
      </c>
      <c r="L55" s="42">
        <f t="shared" si="14"/>
        <v>10911314.73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695455.93</v>
      </c>
      <c r="C61" s="41">
        <f aca="true" t="shared" si="18" ref="C61:J61">SUM(C62:C73)</f>
        <v>522262.04000000004</v>
      </c>
      <c r="D61" s="41">
        <f t="shared" si="18"/>
        <v>1667053.914534567</v>
      </c>
      <c r="E61" s="41">
        <f t="shared" si="18"/>
        <v>2503460.122441938</v>
      </c>
      <c r="F61" s="41">
        <f t="shared" si="18"/>
        <v>1433956.5056205029</v>
      </c>
      <c r="G61" s="41">
        <f t="shared" si="18"/>
        <v>854879.7133406</v>
      </c>
      <c r="H61" s="41">
        <f t="shared" si="18"/>
        <v>490555.1478270778</v>
      </c>
      <c r="I61" s="41">
        <f>SUM(I62:I78)</f>
        <v>1073839.6654329186</v>
      </c>
      <c r="J61" s="41">
        <f t="shared" si="18"/>
        <v>743871.5546034501</v>
      </c>
      <c r="K61" s="41">
        <f>SUM(K62:K75)</f>
        <v>925980.17</v>
      </c>
      <c r="L61" s="46">
        <f>SUM(B61:K61)</f>
        <v>10911314.763801055</v>
      </c>
      <c r="M61" s="40"/>
    </row>
    <row r="62" spans="1:13" ht="18.75" customHeight="1">
      <c r="A62" s="47" t="s">
        <v>46</v>
      </c>
      <c r="B62" s="48">
        <v>695455.93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695455.93</v>
      </c>
      <c r="M62"/>
    </row>
    <row r="63" spans="1:13" ht="18.75" customHeight="1">
      <c r="A63" s="47" t="s">
        <v>55</v>
      </c>
      <c r="B63" s="17">
        <v>0</v>
      </c>
      <c r="C63" s="48">
        <v>456874.83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456874.83</v>
      </c>
      <c r="M63"/>
    </row>
    <row r="64" spans="1:13" ht="18.75" customHeight="1">
      <c r="A64" s="47" t="s">
        <v>56</v>
      </c>
      <c r="B64" s="17">
        <v>0</v>
      </c>
      <c r="C64" s="48">
        <v>65387.21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65387.21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1667053.914534567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1667053.914534567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2503460.122441938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2503460.122441938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1433956.5056205029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1433956.5056205029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854879.7133406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854879.7133406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490555.1478270778</v>
      </c>
      <c r="I69" s="17">
        <v>0</v>
      </c>
      <c r="J69" s="17">
        <v>0</v>
      </c>
      <c r="K69" s="17">
        <v>0</v>
      </c>
      <c r="L69" s="46">
        <f t="shared" si="19"/>
        <v>490555.1478270778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1073839.6654329186</v>
      </c>
      <c r="J70" s="17">
        <v>0</v>
      </c>
      <c r="K70" s="17">
        <v>0</v>
      </c>
      <c r="L70" s="46">
        <f t="shared" si="19"/>
        <v>1073839.6654329186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743871.5546034501</v>
      </c>
      <c r="K71" s="17">
        <v>0</v>
      </c>
      <c r="L71" s="46">
        <f t="shared" si="19"/>
        <v>743871.5546034501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542994.77</v>
      </c>
      <c r="L72" s="46">
        <f t="shared" si="19"/>
        <v>542994.77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382985.4</v>
      </c>
      <c r="L73" s="46">
        <f t="shared" si="19"/>
        <v>382985.4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2023-05-30T14:28:37Z</dcterms:modified>
  <cp:category/>
  <cp:version/>
  <cp:contentType/>
  <cp:contentStatus/>
</cp:coreProperties>
</file>